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hris\Documents\AAUW\CA AAUW\Finance Committee 2020-21\Treasurer Best Practices Training\"/>
    </mc:Choice>
  </mc:AlternateContent>
  <xr:revisionPtr revIDLastSave="0" documentId="8_{80F1E5B3-269E-4D43-98AE-C573BD2AE914}" xr6:coauthVersionLast="47" xr6:coauthVersionMax="47" xr10:uidLastSave="{00000000-0000-0000-0000-000000000000}"/>
  <bookViews>
    <workbookView xWindow="390" yWindow="165" windowWidth="19545" windowHeight="15120" tabRatio="869" xr2:uid="{F3F2F3DA-ABBE-4CC1-85FC-1D2C59A2C126}"/>
  </bookViews>
  <sheets>
    <sheet name="1 How to Use This Workbook" sheetId="21" r:id="rId1"/>
    <sheet name="2 Terms" sheetId="12" r:id="rId2"/>
    <sheet name="3 Beginning of Year" sheetId="2" r:id="rId3"/>
    <sheet name="4 Release Deferred Dues Income" sheetId="3" r:id="rId4"/>
    <sheet name="5 Deposits and Payments " sheetId="33" r:id="rId5"/>
    <sheet name="6 Dues Check to Branch in Year" sheetId="4" r:id="rId6"/>
    <sheet name="7 Dues to Branch for Next Yr" sheetId="11" r:id="rId7"/>
    <sheet name="8 Pay CA and Nat Dues as Agent" sheetId="5" r:id="rId8"/>
    <sheet name="9 Deposit Branch dues from AAUW" sheetId="6" r:id="rId9"/>
    <sheet name="10 Member Event" sheetId="7" r:id="rId10"/>
    <sheet name="11 Fundraiser" sheetId="8" r:id="rId11"/>
    <sheet name="12 Tax Deductions &amp; Fundraisers" sheetId="32" r:id="rId12"/>
    <sheet name="13 Fundraiser Net Sheet " sheetId="28" r:id="rId13"/>
    <sheet name="14 Apply Funds to Projects" sheetId="10" r:id="rId14"/>
    <sheet name="15 Reconcile Bank Statement" sheetId="15" r:id="rId15"/>
    <sheet name="16 Month-End Activity Report" sheetId="23" r:id="rId16"/>
    <sheet name="17 Act to Bud Report" sheetId="24" r:id="rId17"/>
    <sheet name="18 Funds Report" sheetId="29" r:id="rId18"/>
    <sheet name="19 Year End Financial Report" sheetId="1" r:id="rId19"/>
    <sheet name=" 20 Budget Creation" sheetId="30" r:id="rId20"/>
    <sheet name="21 Tax, DOJ, Sec of State Forms" sheetId="25" r:id="rId21"/>
    <sheet name="22 Additional Resources" sheetId="26" r:id="rId22"/>
  </sheets>
  <definedNames>
    <definedName name="_xlnm.Print_Area" localSheetId="19">' 20 Budget Creation'!$A$1:$H$38</definedName>
    <definedName name="_xlnm.Print_Area" localSheetId="0">'1 How to Use This Workbook'!$A$1:$M$26</definedName>
    <definedName name="_xlnm.Print_Area" localSheetId="9">'10 Member Event'!$A$1:$N$38</definedName>
    <definedName name="_xlnm.Print_Area" localSheetId="10">'11 Fundraiser'!$A$1:$N$38</definedName>
    <definedName name="_xlnm.Print_Area" localSheetId="11">'12 Tax Deductions &amp; Fundraisers'!$A$1:$N$28</definedName>
    <definedName name="_xlnm.Print_Area" localSheetId="12">'13 Fundraiser Net Sheet '!$A$1:$S$39</definedName>
    <definedName name="_xlnm.Print_Area" localSheetId="13">'14 Apply Funds to Projects'!$A$1:$N$37</definedName>
    <definedName name="_xlnm.Print_Area" localSheetId="14">'15 Reconcile Bank Statement'!$A$1:$N$49</definedName>
    <definedName name="_xlnm.Print_Area" localSheetId="15">'16 Month-End Activity Report'!$A$1:$R$39</definedName>
    <definedName name="_xlnm.Print_Area" localSheetId="16">'17 Act to Bud Report'!$A$1:$N$35</definedName>
    <definedName name="_xlnm.Print_Area" localSheetId="17">'18 Funds Report'!$A$1:$L$33</definedName>
    <definedName name="_xlnm.Print_Area" localSheetId="18">'19 Year End Financial Report'!$A$1:$O$41</definedName>
    <definedName name="_xlnm.Print_Area" localSheetId="1">'2 Terms'!$A$1:$N$42</definedName>
    <definedName name="_xlnm.Print_Area" localSheetId="20">'21 Tax, DOJ, Sec of State Forms'!$A$1:$D$26</definedName>
    <definedName name="_xlnm.Print_Area" localSheetId="21">'22 Additional Resources'!$A$1:$G$35</definedName>
    <definedName name="_xlnm.Print_Area" localSheetId="2">'3 Beginning of Year'!$A$1:$L$38</definedName>
    <definedName name="_xlnm.Print_Area" localSheetId="3">'4 Release Deferred Dues Income'!$A$1:$N$38</definedName>
    <definedName name="_xlnm.Print_Area" localSheetId="4">'5 Deposits and Payments '!$A$1:$T$54</definedName>
    <definedName name="_xlnm.Print_Area" localSheetId="5">'6 Dues Check to Branch in Year'!$A$1:$N$47</definedName>
    <definedName name="_xlnm.Print_Area" localSheetId="6">'7 Dues to Branch for Next Yr'!$A$1:$N$46</definedName>
    <definedName name="_xlnm.Print_Area" localSheetId="7">'8 Pay CA and Nat Dues as Agent'!$A$1:$N$46</definedName>
    <definedName name="_xlnm.Print_Area" localSheetId="8">'9 Deposit Branch dues from AAUW'!$A$1:$N$38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28" l="1"/>
  <c r="G14" i="15"/>
  <c r="G15" i="15" s="1"/>
  <c r="G16" i="15" s="1"/>
  <c r="G17" i="15" s="1"/>
  <c r="G13" i="15"/>
  <c r="E31" i="15"/>
  <c r="F48" i="15"/>
  <c r="F44" i="15"/>
  <c r="F45" i="15" s="1"/>
  <c r="F46" i="15" s="1"/>
  <c r="E47" i="15"/>
  <c r="D47" i="15"/>
  <c r="K20" i="8" l="1"/>
  <c r="J20" i="8"/>
  <c r="E15" i="7"/>
  <c r="D15" i="7"/>
  <c r="D9" i="6"/>
  <c r="J26" i="5"/>
  <c r="J20" i="5"/>
  <c r="E33" i="3"/>
  <c r="D33" i="3"/>
  <c r="E33" i="30"/>
  <c r="F33" i="30"/>
  <c r="D33" i="30"/>
  <c r="E15" i="30"/>
  <c r="F15" i="30"/>
  <c r="D15" i="30"/>
  <c r="G28" i="24"/>
  <c r="G14" i="24"/>
  <c r="E15" i="24"/>
  <c r="C15" i="24"/>
  <c r="D33" i="10"/>
  <c r="E15" i="8"/>
  <c r="D15" i="8"/>
  <c r="E33" i="5"/>
  <c r="D33" i="5"/>
  <c r="E33" i="11"/>
  <c r="D33" i="11"/>
  <c r="D33" i="4"/>
  <c r="E33" i="4"/>
  <c r="E15" i="3"/>
  <c r="E15" i="4"/>
  <c r="E15" i="11"/>
  <c r="E15" i="5"/>
  <c r="E15" i="6"/>
  <c r="E16" i="23"/>
  <c r="E15" i="1"/>
  <c r="E15" i="2"/>
  <c r="D15" i="3"/>
  <c r="D15" i="4"/>
  <c r="D15" i="11"/>
  <c r="D15" i="5"/>
  <c r="D15" i="6"/>
  <c r="D15" i="10"/>
  <c r="D16" i="23"/>
  <c r="D15" i="1"/>
  <c r="D15" i="2"/>
  <c r="F33" i="8"/>
  <c r="F15" i="8"/>
  <c r="E33" i="1"/>
  <c r="E34" i="23"/>
  <c r="F37" i="8" l="1"/>
  <c r="E33" i="2"/>
  <c r="K9" i="23"/>
  <c r="K12" i="23" s="1"/>
  <c r="N36" i="23" s="1"/>
  <c r="J9" i="23"/>
  <c r="J12" i="23" s="1"/>
  <c r="J8" i="10"/>
  <c r="J11" i="10" s="1"/>
  <c r="J8" i="8"/>
  <c r="J11" i="8" s="1"/>
  <c r="J8" i="7"/>
  <c r="J11" i="7" s="1"/>
  <c r="J8" i="6"/>
  <c r="J11" i="6" s="1"/>
  <c r="J8" i="5"/>
  <c r="J11" i="5" s="1"/>
  <c r="J8" i="11"/>
  <c r="J11" i="11" s="1"/>
  <c r="J8" i="4" l="1"/>
  <c r="J11" i="4" s="1"/>
  <c r="K8" i="3"/>
  <c r="K11" i="3" s="1"/>
  <c r="J8" i="3"/>
  <c r="J11" i="3" s="1"/>
  <c r="J8" i="2"/>
  <c r="J11" i="2" s="1"/>
  <c r="M33" i="28"/>
  <c r="G31" i="24"/>
  <c r="G30" i="24"/>
  <c r="G27" i="24"/>
  <c r="G26" i="24"/>
  <c r="G21" i="24"/>
  <c r="G22" i="24"/>
  <c r="G20" i="24"/>
  <c r="G13" i="24"/>
  <c r="G16" i="24"/>
  <c r="G12" i="24"/>
  <c r="G7" i="24"/>
  <c r="G8" i="24"/>
  <c r="G6" i="24"/>
  <c r="D32" i="29"/>
  <c r="C32" i="29"/>
  <c r="E31" i="29"/>
  <c r="E30" i="29"/>
  <c r="E29" i="29"/>
  <c r="E27" i="29"/>
  <c r="F19" i="7"/>
  <c r="K10" i="7"/>
  <c r="O4" i="1"/>
  <c r="D33" i="1"/>
  <c r="E32" i="29" l="1"/>
  <c r="D34" i="23"/>
  <c r="D24" i="30"/>
  <c r="D9" i="30"/>
  <c r="F9" i="30"/>
  <c r="F24" i="30"/>
  <c r="E24" i="30"/>
  <c r="E9" i="30"/>
  <c r="D24" i="29"/>
  <c r="E23" i="29"/>
  <c r="E22" i="29"/>
  <c r="E21" i="29"/>
  <c r="E19" i="29"/>
  <c r="E11" i="29"/>
  <c r="C24" i="29"/>
  <c r="C16" i="29"/>
  <c r="E16" i="29" s="1"/>
  <c r="E32" i="24"/>
  <c r="C32" i="24"/>
  <c r="H30" i="24"/>
  <c r="H29" i="24"/>
  <c r="E23" i="24"/>
  <c r="C23" i="24"/>
  <c r="H22" i="24"/>
  <c r="H13" i="24"/>
  <c r="E9" i="24"/>
  <c r="C9" i="24"/>
  <c r="H9" i="24"/>
  <c r="H8" i="24"/>
  <c r="H7" i="24"/>
  <c r="G32" i="24" l="1"/>
  <c r="E17" i="24"/>
  <c r="G9" i="24"/>
  <c r="E33" i="24"/>
  <c r="G23" i="24"/>
  <c r="G15" i="24"/>
  <c r="E24" i="29"/>
  <c r="C33" i="24"/>
  <c r="D17" i="30"/>
  <c r="E35" i="30"/>
  <c r="D35" i="30"/>
  <c r="F35" i="30"/>
  <c r="F17" i="30"/>
  <c r="E17" i="30"/>
  <c r="H14" i="24"/>
  <c r="C17" i="24"/>
  <c r="H21" i="24"/>
  <c r="H20" i="24"/>
  <c r="D37" i="30" l="1"/>
  <c r="E35" i="24"/>
  <c r="G33" i="24"/>
  <c r="G17" i="24"/>
  <c r="C35" i="24"/>
  <c r="F37" i="30"/>
  <c r="E37" i="30"/>
  <c r="G35" i="24" l="1"/>
  <c r="D24" i="6"/>
  <c r="N33" i="28"/>
  <c r="D29" i="28"/>
  <c r="C29" i="28"/>
  <c r="B29" i="28"/>
  <c r="M18" i="28"/>
  <c r="N18" i="28"/>
  <c r="D14" i="28"/>
  <c r="C14" i="28"/>
  <c r="B14" i="28"/>
  <c r="J27" i="23"/>
  <c r="K27" i="23"/>
  <c r="K21" i="23"/>
  <c r="J21" i="23"/>
  <c r="L20" i="23"/>
  <c r="E25" i="23"/>
  <c r="D25" i="23"/>
  <c r="L11" i="23"/>
  <c r="E10" i="23"/>
  <c r="D10" i="23"/>
  <c r="J26" i="10"/>
  <c r="K20" i="10"/>
  <c r="J20" i="10"/>
  <c r="D24" i="10"/>
  <c r="D9" i="10"/>
  <c r="J26" i="8"/>
  <c r="D33" i="8"/>
  <c r="D24" i="8"/>
  <c r="D9" i="8"/>
  <c r="J26" i="7"/>
  <c r="K20" i="7"/>
  <c r="J20" i="7"/>
  <c r="E33" i="7"/>
  <c r="D33" i="7"/>
  <c r="D24" i="7"/>
  <c r="J26" i="6"/>
  <c r="K20" i="6"/>
  <c r="J20" i="6"/>
  <c r="E24" i="6"/>
  <c r="E33" i="6"/>
  <c r="D33" i="6"/>
  <c r="D17" i="6"/>
  <c r="C31" i="28" l="1"/>
  <c r="D17" i="10"/>
  <c r="D17" i="8"/>
  <c r="D35" i="8"/>
  <c r="B31" i="28"/>
  <c r="N35" i="28"/>
  <c r="N36" i="28" s="1"/>
  <c r="D31" i="28"/>
  <c r="J29" i="23"/>
  <c r="J30" i="23" s="1"/>
  <c r="D35" i="10"/>
  <c r="E18" i="23"/>
  <c r="E36" i="23"/>
  <c r="J28" i="10"/>
  <c r="J29" i="10" s="1"/>
  <c r="J31" i="10" s="1"/>
  <c r="D18" i="23"/>
  <c r="N34" i="23" s="1"/>
  <c r="J28" i="6"/>
  <c r="J29" i="6" s="1"/>
  <c r="J31" i="6" s="1"/>
  <c r="D35" i="7"/>
  <c r="D35" i="6"/>
  <c r="D37" i="6" s="1"/>
  <c r="J28" i="8"/>
  <c r="J29" i="8" s="1"/>
  <c r="D36" i="23"/>
  <c r="P34" i="23" s="1"/>
  <c r="J28" i="5"/>
  <c r="J29" i="5" s="1"/>
  <c r="J31" i="5" s="1"/>
  <c r="J32" i="23" l="1"/>
  <c r="P35" i="23"/>
  <c r="C32" i="28"/>
  <c r="D37" i="8"/>
  <c r="D37" i="10"/>
  <c r="E38" i="23"/>
  <c r="D38" i="23"/>
  <c r="R34" i="23" s="1"/>
  <c r="K29" i="23"/>
  <c r="L29" i="23" s="1"/>
  <c r="L7" i="23"/>
  <c r="K30" i="23" l="1"/>
  <c r="J28" i="7"/>
  <c r="J29" i="7" s="1"/>
  <c r="J31" i="7" s="1"/>
  <c r="G8" i="15"/>
  <c r="G9" i="15" s="1"/>
  <c r="G10" i="15" s="1"/>
  <c r="G11" i="15" s="1"/>
  <c r="G12" i="15" s="1"/>
  <c r="G18" i="15" s="1"/>
  <c r="E32" i="15"/>
  <c r="F37" i="15"/>
  <c r="F38" i="15" s="1"/>
  <c r="F39" i="15" s="1"/>
  <c r="F40" i="15" s="1"/>
  <c r="F41" i="15" s="1"/>
  <c r="F42" i="15" s="1"/>
  <c r="F43" i="15" s="1"/>
  <c r="K19" i="11"/>
  <c r="J26" i="11"/>
  <c r="K24" i="11"/>
  <c r="K26" i="11" s="1"/>
  <c r="J20" i="11"/>
  <c r="E24" i="11"/>
  <c r="D24" i="11"/>
  <c r="K16" i="11"/>
  <c r="K15" i="11"/>
  <c r="D9" i="11"/>
  <c r="K6" i="11"/>
  <c r="E6" i="11"/>
  <c r="E9" i="11" s="1"/>
  <c r="K24" i="8"/>
  <c r="K26" i="8" s="1"/>
  <c r="F37" i="10"/>
  <c r="E32" i="10"/>
  <c r="E28" i="10"/>
  <c r="E13" i="10"/>
  <c r="E15" i="10" s="1"/>
  <c r="K24" i="10"/>
  <c r="K26" i="10" s="1"/>
  <c r="E21" i="10"/>
  <c r="E24" i="10" s="1"/>
  <c r="K6" i="10"/>
  <c r="K8" i="10" s="1"/>
  <c r="K11" i="10" s="1"/>
  <c r="E7" i="10"/>
  <c r="E6" i="10"/>
  <c r="J31" i="8"/>
  <c r="E33" i="8"/>
  <c r="L6" i="8"/>
  <c r="K6" i="8" s="1"/>
  <c r="K8" i="8" s="1"/>
  <c r="K11" i="8" s="1"/>
  <c r="E21" i="8"/>
  <c r="E24" i="8" s="1"/>
  <c r="E7" i="8"/>
  <c r="E6" i="8"/>
  <c r="F37" i="7"/>
  <c r="E21" i="7"/>
  <c r="E24" i="7" s="1"/>
  <c r="E35" i="7" s="1"/>
  <c r="L6" i="7"/>
  <c r="K6" i="7" s="1"/>
  <c r="K8" i="7" s="1"/>
  <c r="K11" i="7" s="1"/>
  <c r="E7" i="7"/>
  <c r="E6" i="7"/>
  <c r="D9" i="7"/>
  <c r="K24" i="7"/>
  <c r="K26" i="7" s="1"/>
  <c r="E6" i="6"/>
  <c r="E9" i="6" s="1"/>
  <c r="K24" i="6"/>
  <c r="K26" i="6" s="1"/>
  <c r="K6" i="6"/>
  <c r="K8" i="6" s="1"/>
  <c r="K11" i="6" s="1"/>
  <c r="K16" i="5"/>
  <c r="K15" i="5"/>
  <c r="K6" i="5"/>
  <c r="K8" i="5" s="1"/>
  <c r="K11" i="5" s="1"/>
  <c r="K24" i="5"/>
  <c r="K26" i="5" s="1"/>
  <c r="E24" i="5"/>
  <c r="D24" i="5"/>
  <c r="E9" i="5"/>
  <c r="D9" i="5"/>
  <c r="E6" i="3"/>
  <c r="E9" i="3" s="1"/>
  <c r="K16" i="4"/>
  <c r="K15" i="4"/>
  <c r="K6" i="4"/>
  <c r="K8" i="4" s="1"/>
  <c r="K11" i="4" s="1"/>
  <c r="E6" i="4"/>
  <c r="E9" i="4" s="1"/>
  <c r="D9" i="4"/>
  <c r="J26" i="4"/>
  <c r="K24" i="4"/>
  <c r="K26" i="4" s="1"/>
  <c r="J20" i="4"/>
  <c r="E24" i="4"/>
  <c r="D24" i="4"/>
  <c r="K19" i="3"/>
  <c r="K20" i="3" s="1"/>
  <c r="D9" i="3"/>
  <c r="J26" i="3"/>
  <c r="K24" i="3"/>
  <c r="K26" i="3" s="1"/>
  <c r="J20" i="3"/>
  <c r="E24" i="3"/>
  <c r="D24" i="3"/>
  <c r="L25" i="1"/>
  <c r="J26" i="2"/>
  <c r="J29" i="2" s="1"/>
  <c r="D33" i="2"/>
  <c r="J20" i="2"/>
  <c r="E24" i="2"/>
  <c r="D24" i="2"/>
  <c r="E9" i="2"/>
  <c r="D9" i="2"/>
  <c r="E24" i="1"/>
  <c r="E35" i="1" s="1"/>
  <c r="E9" i="1"/>
  <c r="K21" i="1"/>
  <c r="J21" i="1"/>
  <c r="J28" i="1"/>
  <c r="J12" i="1"/>
  <c r="J30" i="1" s="1"/>
  <c r="D24" i="1"/>
  <c r="D35" i="1" s="1"/>
  <c r="D9" i="1"/>
  <c r="L20" i="1"/>
  <c r="O7" i="1" s="1"/>
  <c r="L11" i="1"/>
  <c r="O6" i="1" s="1"/>
  <c r="L30" i="23" l="1"/>
  <c r="R35" i="23" s="1"/>
  <c r="N35" i="23"/>
  <c r="E33" i="10"/>
  <c r="E35" i="10" s="1"/>
  <c r="K8" i="11"/>
  <c r="K11" i="11" s="1"/>
  <c r="E35" i="8"/>
  <c r="M20" i="15"/>
  <c r="M22" i="15" s="1"/>
  <c r="J31" i="1"/>
  <c r="J33" i="1" s="1"/>
  <c r="E17" i="6"/>
  <c r="D17" i="7"/>
  <c r="D37" i="7" s="1"/>
  <c r="K28" i="10"/>
  <c r="K29" i="10" s="1"/>
  <c r="K31" i="10" s="1"/>
  <c r="K32" i="23"/>
  <c r="P36" i="23" s="1"/>
  <c r="E17" i="1"/>
  <c r="E9" i="10"/>
  <c r="E17" i="10" s="1"/>
  <c r="K28" i="6"/>
  <c r="K29" i="6" s="1"/>
  <c r="K31" i="6" s="1"/>
  <c r="E17" i="5"/>
  <c r="K28" i="7"/>
  <c r="L28" i="7" s="1"/>
  <c r="J28" i="4"/>
  <c r="J29" i="4" s="1"/>
  <c r="J31" i="4" s="1"/>
  <c r="E17" i="11"/>
  <c r="D17" i="11"/>
  <c r="D35" i="11"/>
  <c r="J28" i="11"/>
  <c r="E35" i="11"/>
  <c r="J28" i="3"/>
  <c r="J29" i="3" s="1"/>
  <c r="J31" i="3" s="1"/>
  <c r="K28" i="3"/>
  <c r="K29" i="3" s="1"/>
  <c r="K31" i="3" s="1"/>
  <c r="E17" i="3"/>
  <c r="K28" i="8"/>
  <c r="K29" i="8" s="1"/>
  <c r="K31" i="8" s="1"/>
  <c r="E9" i="8"/>
  <c r="E17" i="8" s="1"/>
  <c r="E35" i="2"/>
  <c r="D17" i="3"/>
  <c r="K20" i="11"/>
  <c r="J31" i="2"/>
  <c r="E17" i="2"/>
  <c r="D35" i="3"/>
  <c r="D35" i="5"/>
  <c r="E35" i="5"/>
  <c r="D17" i="5"/>
  <c r="E35" i="6"/>
  <c r="K20" i="5"/>
  <c r="K28" i="5" s="1"/>
  <c r="K29" i="5" s="1"/>
  <c r="K31" i="5" s="1"/>
  <c r="E35" i="3"/>
  <c r="K20" i="4"/>
  <c r="K28" i="4" s="1"/>
  <c r="E17" i="4"/>
  <c r="D17" i="4"/>
  <c r="D35" i="4"/>
  <c r="E35" i="4"/>
  <c r="D35" i="2"/>
  <c r="D17" i="2"/>
  <c r="D17" i="1"/>
  <c r="D37" i="1" s="1"/>
  <c r="O5" i="1" s="1"/>
  <c r="O8" i="1" s="1"/>
  <c r="K28" i="1"/>
  <c r="K28" i="11" l="1"/>
  <c r="K29" i="11" s="1"/>
  <c r="K31" i="11" s="1"/>
  <c r="E37" i="8"/>
  <c r="K29" i="7"/>
  <c r="K31" i="7" s="1"/>
  <c r="E37" i="2"/>
  <c r="E37" i="10"/>
  <c r="E37" i="1"/>
  <c r="D37" i="11"/>
  <c r="E37" i="11"/>
  <c r="E37" i="5"/>
  <c r="E37" i="3"/>
  <c r="J29" i="11"/>
  <c r="J31" i="11" s="1"/>
  <c r="D37" i="3"/>
  <c r="D37" i="2"/>
  <c r="D37" i="5"/>
  <c r="E37" i="6"/>
  <c r="D37" i="4"/>
  <c r="E37" i="4"/>
  <c r="K29" i="4" l="1"/>
  <c r="K31" i="4" s="1"/>
  <c r="K12" i="1"/>
  <c r="K30" i="1" s="1"/>
  <c r="L30" i="1" s="1"/>
  <c r="K31" i="1" l="1"/>
  <c r="K33" i="1" s="1"/>
  <c r="L6" i="1"/>
  <c r="L31" i="1"/>
  <c r="E9" i="7"/>
  <c r="E17" i="7" s="1"/>
  <c r="E37" i="7" s="1"/>
</calcChain>
</file>

<file path=xl/sharedStrings.xml><?xml version="1.0" encoding="utf-8"?>
<sst xmlns="http://schemas.openxmlformats.org/spreadsheetml/2006/main" count="1175" uniqueCount="464">
  <si>
    <t>Statement of Financial Position</t>
  </si>
  <si>
    <t>Branch Dues Income</t>
  </si>
  <si>
    <t>Fundraising Income</t>
  </si>
  <si>
    <t>Directory Advertising Income</t>
  </si>
  <si>
    <t>Administrative Expense</t>
  </si>
  <si>
    <t>Directory Expense</t>
  </si>
  <si>
    <t>Assets:</t>
  </si>
  <si>
    <t>Checking Account</t>
  </si>
  <si>
    <t>Savings</t>
  </si>
  <si>
    <t>Liabilities:</t>
  </si>
  <si>
    <t>AAUW CA Dues</t>
  </si>
  <si>
    <t>AAUW National Dues</t>
  </si>
  <si>
    <t>Fundraising Expenses</t>
  </si>
  <si>
    <t>Net Assets:</t>
  </si>
  <si>
    <t xml:space="preserve">Tech Trek </t>
  </si>
  <si>
    <t>Local Scholarships</t>
  </si>
  <si>
    <t>AAUW National</t>
  </si>
  <si>
    <t>Deferred Branch Dues Income</t>
  </si>
  <si>
    <t>AAUW National Donations</t>
  </si>
  <si>
    <t>Restricted:</t>
  </si>
  <si>
    <t>Unrestricted:</t>
  </si>
  <si>
    <t>Expenditures:</t>
  </si>
  <si>
    <t>Revenues:</t>
  </si>
  <si>
    <t>Current Assets</t>
  </si>
  <si>
    <t>Prepaid Expenses</t>
  </si>
  <si>
    <t>Venue Deposit</t>
  </si>
  <si>
    <t>Current Liabilities</t>
  </si>
  <si>
    <t>Deferred Income</t>
  </si>
  <si>
    <t>Unrestricted Net Assets</t>
  </si>
  <si>
    <t>Total Assets</t>
  </si>
  <si>
    <t>Total Liabilities</t>
  </si>
  <si>
    <t>Total Net Assets</t>
  </si>
  <si>
    <t>Tech Trek</t>
  </si>
  <si>
    <t>Year 1</t>
  </si>
  <si>
    <t>Change</t>
  </si>
  <si>
    <t>Funds Paid (net)</t>
  </si>
  <si>
    <t>Member Event Income</t>
  </si>
  <si>
    <t>Member Event Expenses</t>
  </si>
  <si>
    <t>Total Revenues</t>
  </si>
  <si>
    <t>Total Liabilities and Net Assets</t>
  </si>
  <si>
    <t xml:space="preserve">Statement of Activities  </t>
  </si>
  <si>
    <t xml:space="preserve">Yr 1 End </t>
  </si>
  <si>
    <t xml:space="preserve">Yr 1 Begin </t>
  </si>
  <si>
    <t>Budget</t>
  </si>
  <si>
    <t xml:space="preserve">Decrease Deferred Branch Dues Income </t>
  </si>
  <si>
    <t>Increase Branch Dues Income</t>
  </si>
  <si>
    <t>Increase AAUW CA Dues by CA Dues Amount ($20.00)</t>
  </si>
  <si>
    <t>Increase AAUW Nat by Nat Dues Amount ($62.00)</t>
  </si>
  <si>
    <t>Increase Branch Dues Income by Branch dues amount (e.g. $21.00)</t>
  </si>
  <si>
    <t>Increase checking account by total amount (e.g. $103.00)</t>
  </si>
  <si>
    <t>After Entry</t>
  </si>
  <si>
    <t>Before</t>
  </si>
  <si>
    <t>Increase Unrestricted Net Assets</t>
  </si>
  <si>
    <t>To Pass Through Dues the branch collects on behalf of AAUW CA and AAUW</t>
  </si>
  <si>
    <t>Decrease Checking Account by total amount ($62.00 +$20.00 = $82.00)</t>
  </si>
  <si>
    <t>Decrease AAUW CA Dues by amount paid to AAUW CA ($20.00)</t>
  </si>
  <si>
    <t>Decrease AAUW National Dues by amount paid to AAUW ($62.00)</t>
  </si>
  <si>
    <t>Previous Value</t>
  </si>
  <si>
    <t>Increase Unrestricted Net Assets by $42.00</t>
  </si>
  <si>
    <t>Increase Checking Account by $42.00</t>
  </si>
  <si>
    <t>Increase Branch Dues Income by $42.00</t>
  </si>
  <si>
    <t xml:space="preserve">To record the branch dues sent to the checking account from </t>
  </si>
  <si>
    <t>AAUW (e.g. $42.00 from AAUW Educational Cash CD)</t>
  </si>
  <si>
    <t>Increase Member Event Income by $3,000</t>
  </si>
  <si>
    <t>Record Expenses (e.g. $2,700.00)</t>
  </si>
  <si>
    <t>Record Revenue from Ticket Proceeds, etc. (e.g. $3,000.00)</t>
  </si>
  <si>
    <t>Increase Checking Account by $3,000.00</t>
  </si>
  <si>
    <t>Increase Unrestricted Net Assets by $300.00</t>
  </si>
  <si>
    <t>Increase Checking Account by $2,500.00</t>
  </si>
  <si>
    <t>Decrease Checking Account by $250.00</t>
  </si>
  <si>
    <t>Projects Funded</t>
  </si>
  <si>
    <t>Increase Local Scholarships Restricted Net Assets by $2,250.00</t>
  </si>
  <si>
    <t>Fundraising Expense</t>
  </si>
  <si>
    <t>Decrease Checking Account by $2,250.00</t>
  </si>
  <si>
    <t>Increase Local Scholarships Projects Funded by $2,250.00</t>
  </si>
  <si>
    <t>The first day of each fiscal year,  Release Deferred Branch Dues</t>
  </si>
  <si>
    <t>Increase Unrestricted Net Assets by $21.00</t>
  </si>
  <si>
    <t>To Deposit a Check from a member for the branch, state and national dues (e.g. $103.00)</t>
  </si>
  <si>
    <t>Increase Checking Account by total amount (e.g. $103.00)</t>
  </si>
  <si>
    <t>If the dues are sent between March 15 and June 30, enter the amount in Deferred Branch Dues Income.</t>
  </si>
  <si>
    <t>Ending Balance</t>
  </si>
  <si>
    <t>Totals</t>
  </si>
  <si>
    <t>Check paid #196</t>
  </si>
  <si>
    <t>Deposit</t>
  </si>
  <si>
    <t>Check paid #195</t>
  </si>
  <si>
    <t>AAUW Educational Cash CD</t>
  </si>
  <si>
    <t>ATM AAUW</t>
  </si>
  <si>
    <t>Beginning Balance</t>
  </si>
  <si>
    <t>Balance</t>
  </si>
  <si>
    <t>Withdrawals</t>
  </si>
  <si>
    <t>Deposits</t>
  </si>
  <si>
    <t>Description</t>
  </si>
  <si>
    <t>Date</t>
  </si>
  <si>
    <t>Transaction Detail</t>
  </si>
  <si>
    <t>Total withdrawals and subtractions</t>
  </si>
  <si>
    <t>Total deposits and additions</t>
  </si>
  <si>
    <t>Account Summary</t>
  </si>
  <si>
    <t>Anytown, CA</t>
  </si>
  <si>
    <t>101 Main St</t>
  </si>
  <si>
    <t>AAUW Branch</t>
  </si>
  <si>
    <t>Checking 999-999999</t>
  </si>
  <si>
    <t>Statement of Accounts</t>
  </si>
  <si>
    <t>CHASE BANK</t>
  </si>
  <si>
    <t>Bank Statement</t>
  </si>
  <si>
    <t>Adjusted bank balance</t>
  </si>
  <si>
    <t>not cleared</t>
  </si>
  <si>
    <t>Local Scholarships SPF</t>
  </si>
  <si>
    <t>√</t>
  </si>
  <si>
    <t>ABC Printing - brochures</t>
  </si>
  <si>
    <t>Bank Statement balance</t>
  </si>
  <si>
    <t>Tour ticket sales</t>
  </si>
  <si>
    <t>Good Eats - meal cost</t>
  </si>
  <si>
    <t>Luncheon ticket sales</t>
  </si>
  <si>
    <t>Dues from AAUW national</t>
  </si>
  <si>
    <t>Pay dues to national and CA</t>
  </si>
  <si>
    <t>ATM</t>
  </si>
  <si>
    <t>Dues receipt</t>
  </si>
  <si>
    <t>Credit</t>
  </si>
  <si>
    <t>Cleared</t>
  </si>
  <si>
    <t>Withdrawal</t>
  </si>
  <si>
    <t>Transaction Description</t>
  </si>
  <si>
    <t>No/Code</t>
  </si>
  <si>
    <t>Deposit/</t>
  </si>
  <si>
    <t>Pmt, Fee</t>
  </si>
  <si>
    <t>Sample AAUW Branch Check Register</t>
  </si>
  <si>
    <t>Assets</t>
  </si>
  <si>
    <t>Net Assets</t>
  </si>
  <si>
    <t>Restricted Net Assets</t>
  </si>
  <si>
    <t>Color Coding Legend for Workbook</t>
  </si>
  <si>
    <t>Increases to Account</t>
  </si>
  <si>
    <t>Decreases to Account</t>
  </si>
  <si>
    <t>Recalculations based on the Entry</t>
  </si>
  <si>
    <t xml:space="preserve">A good rule of thumb is that you should set up an account for any activity that exceeds 10% of your total in any category. </t>
  </si>
  <si>
    <t>Fundraising Income Local Scholarships</t>
  </si>
  <si>
    <t>Fundraising Expense Tech Trek</t>
  </si>
  <si>
    <t>Fundraising Expense Local Scholarships</t>
  </si>
  <si>
    <t>Funds Paid (net) Tech Trek</t>
  </si>
  <si>
    <t>Funds Paid (net) Local Scholarships</t>
  </si>
  <si>
    <t>Current Assets-Checking Account</t>
  </si>
  <si>
    <t>Current Assets-Savings Account</t>
  </si>
  <si>
    <t>Prepaid Expenses- Venue Deposits</t>
  </si>
  <si>
    <t>Current Liabilities- AAUW CA Dues</t>
  </si>
  <si>
    <t>Current Liabilities- AAUW National Dues</t>
  </si>
  <si>
    <t>Current Liabilities- AAUW National Donations with Dues</t>
  </si>
  <si>
    <t>Deferred Income-Deferred Branch Dues Income</t>
  </si>
  <si>
    <t>Restricted - Tech Trek</t>
  </si>
  <si>
    <t>Restricted - Local Scholarships</t>
  </si>
  <si>
    <t>Restricted - AAUW National</t>
  </si>
  <si>
    <t>The Statement of Activities</t>
  </si>
  <si>
    <t>The Statement of Financial Position</t>
  </si>
  <si>
    <t>Shows the cumulative value of all the Assets, Liabilities and Net Assets of your branch.  This is a snapshot of the branch value at one point in time.</t>
  </si>
  <si>
    <t>Total Restricted and Unrestricted Net Assets</t>
  </si>
  <si>
    <t>How to Use This Workbook</t>
  </si>
  <si>
    <t xml:space="preserve">Total Assets = Total Liabilities + Net Assets  </t>
  </si>
  <si>
    <t>4.  As you make your entries and calculations during the year, the following check sums will help you know if you made any errors:</t>
  </si>
  <si>
    <r>
      <t>1.  The</t>
    </r>
    <r>
      <rPr>
        <b/>
        <sz val="11"/>
        <color theme="1"/>
        <rFont val="Calibri"/>
        <family val="2"/>
        <scheme val="minor"/>
      </rPr>
      <t xml:space="preserve"> Tabs </t>
    </r>
    <r>
      <rPr>
        <sz val="11"/>
        <color theme="1"/>
        <rFont val="Calibri"/>
        <family val="2"/>
        <scheme val="minor"/>
      </rPr>
      <t xml:space="preserve">walk you through a typical year and the various financial entries you will make. </t>
    </r>
  </si>
  <si>
    <t>This is the Dues Payment Screen from the MSD that you will see</t>
  </si>
  <si>
    <t>Bank Account Reconciliation</t>
  </si>
  <si>
    <t>Program:</t>
  </si>
  <si>
    <t>Garden Tour</t>
  </si>
  <si>
    <t>Date:</t>
  </si>
  <si>
    <t>Chair Person:</t>
  </si>
  <si>
    <t>Beneficiary:</t>
  </si>
  <si>
    <t>BANK ITEMS</t>
  </si>
  <si>
    <t>Actual</t>
  </si>
  <si>
    <t>Other revenue</t>
  </si>
  <si>
    <t xml:space="preserve">  Advertising</t>
  </si>
  <si>
    <t xml:space="preserve">  Raffle</t>
  </si>
  <si>
    <t>Total Revenue</t>
  </si>
  <si>
    <t>Expense</t>
  </si>
  <si>
    <t xml:space="preserve">  Meals</t>
  </si>
  <si>
    <t xml:space="preserve">  Facility</t>
  </si>
  <si>
    <t xml:space="preserve">  Custodian</t>
  </si>
  <si>
    <t xml:space="preserve">  Sound/Audio</t>
  </si>
  <si>
    <t xml:space="preserve">  Speaker Meal/Gift</t>
  </si>
  <si>
    <t xml:space="preserve">  Entertainment</t>
  </si>
  <si>
    <t xml:space="preserve">  Supplies</t>
  </si>
  <si>
    <t xml:space="preserve">  Decorations</t>
  </si>
  <si>
    <t xml:space="preserve">  Brochures</t>
  </si>
  <si>
    <t xml:space="preserve">  Name Tags</t>
  </si>
  <si>
    <t xml:space="preserve">  Other (describe)</t>
  </si>
  <si>
    <t>Total Expenses</t>
  </si>
  <si>
    <t>Net Profit/(Loss)</t>
  </si>
  <si>
    <t>3. The following color scheme is used to direct your attention to the items you need to enter and the recalculations they will create in your two reports.</t>
  </si>
  <si>
    <t>Liabilities</t>
  </si>
  <si>
    <t>Amount held by the branch for a specific purpose e.g. Local Scholarship donations and fundraising proceeds</t>
  </si>
  <si>
    <t>Fundraising Income Tech Trek</t>
  </si>
  <si>
    <t>Shows all the income and expenses for a given period of time</t>
  </si>
  <si>
    <t>Excess of Revenues Over Expenses = Total Revenues - Total Expenses</t>
  </si>
  <si>
    <t>Expenses</t>
  </si>
  <si>
    <t>Amount held by the branch from years when income exceeded expenses for branch operations: total profit generated over all years of branch operation</t>
  </si>
  <si>
    <t>Expenses:</t>
  </si>
  <si>
    <t xml:space="preserve">Increase in Excess Revenues Over Expenses </t>
  </si>
  <si>
    <t>Increase in Excess Revenues Over Expenses by $21.00</t>
  </si>
  <si>
    <t>Calculate Increase in Excess Revenues Over Expenses  ($42.00)</t>
  </si>
  <si>
    <t>Calculate Increase in Excess Revenues Over Expenses  ($300.00)</t>
  </si>
  <si>
    <t xml:space="preserve">Create Separate tracking sheet for revenues and Expenses.  </t>
  </si>
  <si>
    <t>Calculate Increase in Excess Revenues Over Expenses  ($2,250.00)</t>
  </si>
  <si>
    <t>Charge to Attend</t>
  </si>
  <si>
    <t>Tax Est.</t>
  </si>
  <si>
    <t>Ticket Tax Deductibility Estimator</t>
  </si>
  <si>
    <t>Event Income and Expenses</t>
  </si>
  <si>
    <t>#</t>
  </si>
  <si>
    <t>Total ticket revenue expected</t>
  </si>
  <si>
    <t xml:space="preserve">  Raffle baskets</t>
  </si>
  <si>
    <t>Tax Deductible from ticket</t>
  </si>
  <si>
    <t>Exclude non-ticket revenue</t>
  </si>
  <si>
    <t>Exclude raffle expense</t>
  </si>
  <si>
    <t>Price</t>
  </si>
  <si>
    <t>To Reconcile Bank Statement</t>
  </si>
  <si>
    <t>Print all bank statements</t>
  </si>
  <si>
    <t>Mark items clearing bank in check register</t>
  </si>
  <si>
    <t>Enter in check register any valid entries on bank statement not in check register (e.g. bank charges)</t>
  </si>
  <si>
    <t>Adjust bank balance for items in register that have not cleared the bank</t>
  </si>
  <si>
    <t>Adjusted bank balance and check register should agree</t>
  </si>
  <si>
    <t>Mo 1 Begin</t>
  </si>
  <si>
    <t>Mo 1 End</t>
  </si>
  <si>
    <t>Month 1</t>
  </si>
  <si>
    <t>Operating Revenue</t>
  </si>
  <si>
    <t>Project Revenue</t>
  </si>
  <si>
    <t>Operating Expenses</t>
  </si>
  <si>
    <t>Project Expenditures</t>
  </si>
  <si>
    <t>Raffle</t>
  </si>
  <si>
    <t>Event</t>
  </si>
  <si>
    <t>Operating Income</t>
  </si>
  <si>
    <t>Project Income</t>
  </si>
  <si>
    <t>Project income</t>
  </si>
  <si>
    <t>Income to your branch that is not designated for a particular purpose or project</t>
  </si>
  <si>
    <t>Income to your branch designated for a project or fund</t>
  </si>
  <si>
    <t>Funds Paid</t>
  </si>
  <si>
    <t>Expenses to run your branch and not tied to fundraising for a project</t>
  </si>
  <si>
    <t>Expenditures for fundraising and project payments</t>
  </si>
  <si>
    <t>Expenses for a fundraiser for a designated project</t>
  </si>
  <si>
    <t>Payments to the beneficiaries of a project</t>
  </si>
  <si>
    <t>Form</t>
  </si>
  <si>
    <t>Contents</t>
  </si>
  <si>
    <t>Due Date</t>
  </si>
  <si>
    <t>Reports Revenue and Changes in Fund Balances for previous year</t>
  </si>
  <si>
    <t>Registers branch as a charitable organization allowed to conduct non-profit fundraising</t>
  </si>
  <si>
    <t>Registers branch to conduct raffles Aug 31 – Sept 1</t>
  </si>
  <si>
    <t>Reports raffle income from previous year</t>
  </si>
  <si>
    <t>Apply in MSD</t>
  </si>
  <si>
    <t>California State Tax Filing</t>
  </si>
  <si>
    <t>AAUW FUND</t>
  </si>
  <si>
    <t>spf-ca.president@aauw.net</t>
  </si>
  <si>
    <t>SPF President</t>
  </si>
  <si>
    <t>SPF Treasurer</t>
  </si>
  <si>
    <t>spf-ca.finance@aauw.net</t>
  </si>
  <si>
    <t xml:space="preserve">AAUW CA CFO </t>
  </si>
  <si>
    <t>Roli Wendorf</t>
  </si>
  <si>
    <t>Who Do I Call for Financial Information?</t>
  </si>
  <si>
    <t>Angela Cooper</t>
  </si>
  <si>
    <t>Membership/MSD</t>
  </si>
  <si>
    <t>Sharon Westafer</t>
  </si>
  <si>
    <t>cfo@aauw-ca.org</t>
  </si>
  <si>
    <t>Tremayne Parquet</t>
  </si>
  <si>
    <t>parquett@aauw.org</t>
  </si>
  <si>
    <t>Garden Tour Chair</t>
  </si>
  <si>
    <t>YTD</t>
  </si>
  <si>
    <t xml:space="preserve">% of </t>
  </si>
  <si>
    <t xml:space="preserve">    Tech Trek</t>
  </si>
  <si>
    <t xml:space="preserve">    Local Scholarships</t>
  </si>
  <si>
    <t>Operating Expenses:</t>
  </si>
  <si>
    <t xml:space="preserve">    </t>
  </si>
  <si>
    <t>Administrative Expenses</t>
  </si>
  <si>
    <t>Directory Expenses</t>
  </si>
  <si>
    <t>Project Expenditures:</t>
  </si>
  <si>
    <t>Internal</t>
  </si>
  <si>
    <t>External</t>
  </si>
  <si>
    <t>Total</t>
  </si>
  <si>
    <t>Funds Paid to external</t>
  </si>
  <si>
    <t>Prior Year End</t>
  </si>
  <si>
    <t>Current Year End</t>
  </si>
  <si>
    <t>Budget for Next Year</t>
  </si>
  <si>
    <t>Local Scholaships</t>
  </si>
  <si>
    <t>+ Excess ROE</t>
  </si>
  <si>
    <t>-Prepaid Exp Change</t>
  </si>
  <si>
    <t>+ Liabilities change</t>
  </si>
  <si>
    <t>Cash Reconciliation</t>
  </si>
  <si>
    <t>Decrease the Venue Deposit for this event by $1,500.00</t>
  </si>
  <si>
    <t>Decrease Checking Account by $1,200.00</t>
  </si>
  <si>
    <t>Increase Member Event Expense by $2,700.00 ($1,200.00 + $1,500.00)</t>
  </si>
  <si>
    <t>Member donations</t>
  </si>
  <si>
    <t>California Secretary of State</t>
  </si>
  <si>
    <t>every 2 years on incorporation date</t>
  </si>
  <si>
    <t>CA Branch Support Finance</t>
  </si>
  <si>
    <t>https://www.aauw-ca.org/category/branch-support/finance/</t>
  </si>
  <si>
    <t>Financial Responsibilities of a Non-Profit Board</t>
  </si>
  <si>
    <t>Recommended Audit Procedures</t>
  </si>
  <si>
    <t>A Roadmap for Branch Financial Management – Q&amp;A document</t>
  </si>
  <si>
    <t>Branch Financial and Tax Information</t>
  </si>
  <si>
    <t>Tax Filing Examples</t>
  </si>
  <si>
    <t>CT-TR-1 Filing example – Citrus Heights-American River Branch</t>
  </si>
  <si>
    <t>CT-TR-1 Filing example – Oakdale-Riverbank-Escalon Branch</t>
  </si>
  <si>
    <t>RRF-1 Filing Example – Citrus Heights-American River Branch</t>
  </si>
  <si>
    <t>Raffle Paperwork Example</t>
  </si>
  <si>
    <t>Non Profit Raffle Report Example – Citrus Heights-American River Branch</t>
  </si>
  <si>
    <t>Branch Assessments and How They are Calculated</t>
  </si>
  <si>
    <t>Branch Liability Insurance Q and A</t>
  </si>
  <si>
    <t>State &amp; Branch Tools on the AAUW website</t>
  </si>
  <si>
    <t>AAUW Finance Toolkit</t>
  </si>
  <si>
    <t>Records and Reviews</t>
  </si>
  <si>
    <t>Fundraising Information for Branches</t>
  </si>
  <si>
    <t>AAUW Policy 501: Fundraising Guidelines</t>
  </si>
  <si>
    <t>Branch Fundraising Ideas</t>
  </si>
  <si>
    <t>Donor Bill of Rights</t>
  </si>
  <si>
    <t>Events with Ticket Sales</t>
  </si>
  <si>
    <t>Auctions and Deductions</t>
  </si>
  <si>
    <t>AAUW National Support Finance</t>
  </si>
  <si>
    <t>A Chart of Accounts is a list of all the accounts you use to track your financial activities.  These accounts fall into the categories listed below</t>
  </si>
  <si>
    <t xml:space="preserve">Income to your branch e.g., Branch Dues, tickets to events, advertising income </t>
  </si>
  <si>
    <t xml:space="preserve">List of items of value your branch owns e.g., checking account balance, deposits made for future meeting venues, </t>
  </si>
  <si>
    <t>List of any amounts your branch owes e.g., memberships for following year that are paid by members between March 16 and June 30, CA and national dues received</t>
  </si>
  <si>
    <t>Keep in mind activities that need to be reported separately, such as raffles and fundraisers, when you choose your accounts.</t>
  </si>
  <si>
    <t>Local Scholarships (from branch, not 3rd party)</t>
  </si>
  <si>
    <t>Re-calculate the Excess ROE and increase Unrestricted Net Assets</t>
  </si>
  <si>
    <t>This is the Dues Entry Screen in the MSD for this member</t>
  </si>
  <si>
    <t>*</t>
  </si>
  <si>
    <t>Re-calculate the Excess ROE and increase Local Scholarships Restricted Net Assets</t>
  </si>
  <si>
    <t>Re-calculate the Excess ROE and decrease Locals Scholarships Restricted Net Assets</t>
  </si>
  <si>
    <t>To deposit a member check branch, state and national dues:</t>
  </si>
  <si>
    <t>Excess Revenues Over Expenses</t>
  </si>
  <si>
    <t>Beneficiary</t>
  </si>
  <si>
    <t>Any</t>
  </si>
  <si>
    <t>AAUW Funds</t>
  </si>
  <si>
    <t>Non AAUW Funds even if they are 501(c)(3) (e.g., Scholarships, Tech Trek)</t>
  </si>
  <si>
    <t>Branch Type</t>
  </si>
  <si>
    <t>501(c)(3)</t>
  </si>
  <si>
    <t>501(c)(4)</t>
  </si>
  <si>
    <t>Donation Type</t>
  </si>
  <si>
    <t>Deductible</t>
  </si>
  <si>
    <t>Amount</t>
  </si>
  <si>
    <t>Yes</t>
  </si>
  <si>
    <t>$$ donated</t>
  </si>
  <si>
    <t>No</t>
  </si>
  <si>
    <t>Raffles</t>
  </si>
  <si>
    <t>Silent Auction Bidder</t>
  </si>
  <si>
    <t>$$ paid for item over value of item received</t>
  </si>
  <si>
    <t>Silent Auction Donor of Auctioned Item</t>
  </si>
  <si>
    <t>Lesser of tax basis or value</t>
  </si>
  <si>
    <t xml:space="preserve">No </t>
  </si>
  <si>
    <t>Out of Pocket</t>
  </si>
  <si>
    <t>$$ paid for item</t>
  </si>
  <si>
    <t>Ticket Sales Collected by Branch</t>
  </si>
  <si>
    <t>$$ paid for item over value received</t>
  </si>
  <si>
    <t>Note: after entry, Liability accounts for AAUW CA Dues and AAUW National Dues should be zero</t>
  </si>
  <si>
    <t>Tab 2:  Financial Terms for Non-Profit Accounting</t>
  </si>
  <si>
    <t>Tab 3: Example Budget and Beginning Assets, Liabilities and Net Assets</t>
  </si>
  <si>
    <t>Tab 4: Release Deferred Dues Income to New Membership Year</t>
  </si>
  <si>
    <t>Tab 5: Processing Deposits and Payments</t>
  </si>
  <si>
    <t>Tab 6: Deposit Branch, AAUW CA and AAUW National Dues paid to Branch During Membership Year</t>
  </si>
  <si>
    <t>Tab 7:  Deposit Branch, AAUW CA and AAUW National Dues paid to Branch for Next Year Membership (paid mid-March - June)</t>
  </si>
  <si>
    <t xml:space="preserve">Tab 8: Pass through AAUW CA and AAUW National Dues </t>
  </si>
  <si>
    <t>Tab 9: Deposit Branch Dues Sent from AAUW National</t>
  </si>
  <si>
    <t>Tab 10: Hold a Member Event - no fundraising- proceeds go to branch</t>
  </si>
  <si>
    <t>Note:  QuickBooks and Quicken have built-in reconciliation functions</t>
  </si>
  <si>
    <t>Funds Report - Month 1</t>
  </si>
  <si>
    <t>Tab 19: Year End Financial Report</t>
  </si>
  <si>
    <t>Tab 20: Budget Creation</t>
  </si>
  <si>
    <t>Tab 21: Submitting Government Registration Forms and Taxes</t>
  </si>
  <si>
    <t>connect@aauw.org, coopera@aauw.org</t>
  </si>
  <si>
    <t>AAUW California State Web Site</t>
  </si>
  <si>
    <t xml:space="preserve">AAUW National Website </t>
  </si>
  <si>
    <r>
      <rPr>
        <b/>
        <sz val="16"/>
        <color theme="1"/>
        <rFont val="Calibri"/>
        <family val="2"/>
        <scheme val="minor"/>
      </rPr>
      <t xml:space="preserve">AAUW Branch Treasurer's Accounting Guide </t>
    </r>
    <r>
      <rPr>
        <b/>
        <sz val="14"/>
        <color theme="1"/>
        <rFont val="Calibri"/>
        <family val="2"/>
        <scheme val="minor"/>
      </rPr>
      <t xml:space="preserve">
</t>
    </r>
    <r>
      <rPr>
        <b/>
        <sz val="12"/>
        <color theme="1"/>
        <rFont val="Calibri"/>
        <family val="2"/>
        <scheme val="minor"/>
      </rPr>
      <t>Tab 1: How to Use this Workbook</t>
    </r>
  </si>
  <si>
    <t>Forecast 100 tickets at $20 each</t>
  </si>
  <si>
    <t>Expenses for your branch e.g., directory printing, fundraising expenses, scholarship awards, insurance</t>
  </si>
  <si>
    <t>Raffle Income</t>
  </si>
  <si>
    <t>Raffle Expense</t>
  </si>
  <si>
    <t>Local Scholashirps Raffle</t>
  </si>
  <si>
    <t xml:space="preserve">Local Scholarships Raffle </t>
  </si>
  <si>
    <t>Increase Local Scholarships Raffle by $500.00</t>
  </si>
  <si>
    <t>Increase Local Scholarships Fundraising Income by $2,000.00</t>
  </si>
  <si>
    <t xml:space="preserve">Record Revenue </t>
  </si>
  <si>
    <t xml:space="preserve">Record Expenses </t>
  </si>
  <si>
    <t>Increase Local Scholarship Fundraising Expenses by $230.00</t>
  </si>
  <si>
    <t>Increase Local Scholarships Raffle Expenses by $20.00</t>
  </si>
  <si>
    <t>Tab 13: AAUW Programs Net Sheet 2020-21</t>
  </si>
  <si>
    <t>Local Scholarships Raffle</t>
  </si>
  <si>
    <t>Local Scholaships Raffle</t>
  </si>
  <si>
    <t xml:space="preserve">    Local Scholarships Raffle</t>
  </si>
  <si>
    <t xml:space="preserve">    Local Scholarshipps Raffle</t>
  </si>
  <si>
    <t xml:space="preserve">This workbook was prepared to help branch treasurers and other board members understand how to keep records of branch financial activity.  The examples are shown in spreadsheets so you can visualize the entries and their effects on the financial statements.  These principles and accounting practices apply whether your branch chooses to use Excel spreadsheets, Quicken, QuickBooks or other accounting software. </t>
  </si>
  <si>
    <t>5.  These illustrations will enable your branch to track your activities, ensure that donations are applied according to the intention of your donors, inform your board so that they can make appropriate decisions  and ensure the integrity of your banking.  These recommendations do not follow strict GAAP practice, which is not a requirement for branches of our size.</t>
  </si>
  <si>
    <t>2. There are two financial statements that you will manage.  Each tab shows the entries and recalculations needed for each report for a given transaction</t>
  </si>
  <si>
    <t>Statement of Activities</t>
  </si>
  <si>
    <t>Direct Donations to Beneficiary</t>
  </si>
  <si>
    <t>Annual</t>
  </si>
  <si>
    <t>Over/(Under)</t>
  </si>
  <si>
    <t>Scholarships Funded</t>
  </si>
  <si>
    <t>Tab 14: Apply Funds Collected by Branch to Project</t>
  </si>
  <si>
    <t>Tab 16: Month-End Activity</t>
  </si>
  <si>
    <t>Tab 18:  Branch Funds Report</t>
  </si>
  <si>
    <t>Tab 22: Additional Resources for Branch Treasurers</t>
  </si>
  <si>
    <t>Net to Fund-Ticket Sales</t>
  </si>
  <si>
    <t>Check Sum Validation:</t>
  </si>
  <si>
    <t>=</t>
  </si>
  <si>
    <t>-</t>
  </si>
  <si>
    <t>Be sure to reconcile your bank statements before your generate your reports at the end of a period.</t>
  </si>
  <si>
    <t>AAUW CA SPF Website</t>
  </si>
  <si>
    <t>https://specialprojectsfund-ca.aauw.net/</t>
  </si>
  <si>
    <r>
      <rPr>
        <b/>
        <sz val="11"/>
        <color theme="1"/>
        <rFont val="Calibri"/>
        <family val="2"/>
        <scheme val="minor"/>
      </rPr>
      <t>Internal</t>
    </r>
    <r>
      <rPr>
        <sz val="11"/>
        <color theme="1"/>
        <rFont val="Calibri"/>
        <family val="2"/>
        <scheme val="minor"/>
      </rPr>
      <t xml:space="preserve"> = Money in your branch bank account</t>
    </r>
  </si>
  <si>
    <r>
      <rPr>
        <b/>
        <sz val="11"/>
        <color theme="1"/>
        <rFont val="Calibri"/>
        <family val="2"/>
        <scheme val="minor"/>
      </rPr>
      <t>External</t>
    </r>
    <r>
      <rPr>
        <sz val="11"/>
        <color theme="1"/>
        <rFont val="Calibri"/>
        <family val="2"/>
        <scheme val="minor"/>
      </rPr>
      <t xml:space="preserve"> = Money in an external fund account</t>
    </r>
  </si>
  <si>
    <t>Camperships Funded</t>
  </si>
  <si>
    <t>Tech Trek (SPF)</t>
  </si>
  <si>
    <t>N/A</t>
  </si>
  <si>
    <t>Local Scholarships (not using SPF or other third party)</t>
  </si>
  <si>
    <t>IRS</t>
  </si>
  <si>
    <t>Organization</t>
  </si>
  <si>
    <t>California Franchise Tax Board</t>
  </si>
  <si>
    <t>Apply online here: https://www.ftb.ca.gov/file/business/types/charities-nonprofits/199N.asp</t>
  </si>
  <si>
    <t>Verify Status here: https://www.irs.gov/charities-non-profits/tax-exempt-organization-search</t>
  </si>
  <si>
    <t>Department of Justice</t>
  </si>
  <si>
    <t>Confirm Organization status</t>
  </si>
  <si>
    <t>1. Federal IRS “postcard” Form 990 – Group Exemption. If revenue under $50,000</t>
  </si>
  <si>
    <t>1. California Franchise Tax Board Form 199N</t>
  </si>
  <si>
    <t>1. Form CT-TR-1 if revenue under $50,000</t>
  </si>
  <si>
    <t>2. Form RRF-1</t>
  </si>
  <si>
    <t>3. Form CT-NRP-1 with Attachments</t>
  </si>
  <si>
    <t>4. Form CT-NRP-2</t>
  </si>
  <si>
    <t>If your branch conducts raffles, you need to file the next two forms (3 &amp; 4).</t>
  </si>
  <si>
    <t>You can check the status of our forms we need to file with the Department of Justice using the search tool here:</t>
  </si>
  <si>
    <t>https://www.oag.ca.gov/charities/maintenance?facility=Y#verification</t>
  </si>
  <si>
    <t>File your form here: https://businessfilings.sos.ca.gov/</t>
  </si>
  <si>
    <t>1. Statement of Information form SI-100</t>
  </si>
  <si>
    <t>Names are for current contacts as of June 2021</t>
  </si>
  <si>
    <t>Treasurer for your camp</t>
  </si>
  <si>
    <t>Sue Cochran</t>
  </si>
  <si>
    <t>Web Resources</t>
  </si>
  <si>
    <t>A. Earhart reimb. name tags</t>
  </si>
  <si>
    <t>S. Anthony raffle basket</t>
  </si>
  <si>
    <t>July 1, 2021 - July 31, 2021</t>
  </si>
  <si>
    <t>Check paid #197</t>
  </si>
  <si>
    <t>Check paid #198</t>
  </si>
  <si>
    <t>Check paid #199</t>
  </si>
  <si>
    <t>Check #200 outstanding</t>
  </si>
  <si>
    <t>Federal taxes are filed on behalf of the branch by AAUW national organization</t>
  </si>
  <si>
    <t>https://www.aauw-ca.org/financial-documents-deadlines/</t>
  </si>
  <si>
    <t>The Individual Contribution Form </t>
  </si>
  <si>
    <t>Certificate templates to create recognition certificates.</t>
  </si>
  <si>
    <t>Certificate of Insurance needed for any branch event.</t>
  </si>
  <si>
    <t>Glossary of AAUW Terms and AAUW Fund VP job description</t>
  </si>
  <si>
    <t xml:space="preserve">Links to all forms (including those for branches with revenues over $50,000) are available on the AAUW CA website </t>
  </si>
  <si>
    <t>Check that Total Assets = Total Liabilities and Net Assets</t>
  </si>
  <si>
    <t xml:space="preserve">For each Fundraiser (auction, tour, dinner etc.) </t>
  </si>
  <si>
    <t>To make awards to local scholars</t>
  </si>
  <si>
    <t>Speaker Gift See's Candy</t>
  </si>
  <si>
    <r>
      <rPr>
        <sz val="9"/>
        <color theme="1"/>
        <rFont val="Calibri"/>
        <family val="2"/>
      </rPr>
      <t>●</t>
    </r>
    <r>
      <rPr>
        <sz val="11"/>
        <color theme="1"/>
        <rFont val="Calibri"/>
        <family val="2"/>
      </rPr>
      <t xml:space="preserve">  </t>
    </r>
    <r>
      <rPr>
        <sz val="11"/>
        <color theme="1"/>
        <rFont val="Calibri"/>
        <family val="2"/>
        <scheme val="minor"/>
      </rPr>
      <t>Proof of IRS Tax Filing from IRS website</t>
    </r>
  </si>
  <si>
    <r>
      <rPr>
        <sz val="9"/>
        <color theme="1"/>
        <rFont val="Calibri"/>
        <family val="2"/>
        <scheme val="minor"/>
      </rPr>
      <t>●</t>
    </r>
    <r>
      <rPr>
        <sz val="11"/>
        <color theme="1"/>
        <rFont val="Calibri"/>
        <family val="2"/>
        <scheme val="minor"/>
      </rPr>
      <t xml:space="preserve">  Entity Status Letter from CA Franchise Tax Board</t>
    </r>
  </si>
  <si>
    <t>Tab 11:  Hold a Fundraiser Event (not for a third party project)</t>
  </si>
  <si>
    <t>Tab 17:  Actual to Budget Statement of Activity</t>
  </si>
  <si>
    <t>Decrease Local Scholarships Restricted Net Assets ($2,250.00)</t>
  </si>
  <si>
    <t>Record the expense of $2,250 Scholarships awarded</t>
  </si>
  <si>
    <t>Calculate Change in Excess ROE ($2,250.00)</t>
  </si>
  <si>
    <r>
      <t xml:space="preserve">  </t>
    </r>
    <r>
      <rPr>
        <b/>
        <sz val="12"/>
        <color theme="1"/>
        <rFont val="Calibri"/>
        <family val="2"/>
        <scheme val="minor"/>
      </rPr>
      <t xml:space="preserve">    Revenues</t>
    </r>
  </si>
  <si>
    <t xml:space="preserve">Member Event Expenses </t>
  </si>
  <si>
    <t>Increase Deferred Branch Dues Income by Branch dues (e.g. $21.00)</t>
  </si>
  <si>
    <t>Re-calculate Excess ROE and increase Unrestricted Net Assets</t>
  </si>
  <si>
    <t xml:space="preserve">Excess of Revenues Over Expenses = Change in Total Net Assets from previous period </t>
  </si>
  <si>
    <t>Note: accounting packages make most recalculations automatically.  You need to manually enter increases and decreases to restricted accounts.</t>
  </si>
  <si>
    <t>Choose the specific accounts you want to track in each of these categories.  Choose the accounts that are most meaningful for your branch.</t>
  </si>
  <si>
    <r>
      <t xml:space="preserve">Here is an example of a simple </t>
    </r>
    <r>
      <rPr>
        <b/>
        <sz val="12"/>
        <color theme="1"/>
        <rFont val="Calibri"/>
        <family val="2"/>
        <scheme val="minor"/>
      </rPr>
      <t>Chart of Accounts</t>
    </r>
    <r>
      <rPr>
        <sz val="12"/>
        <color theme="1"/>
        <rFont val="Calibri"/>
        <family val="2"/>
        <scheme val="minor"/>
      </rPr>
      <t>:</t>
    </r>
  </si>
  <si>
    <t>Use the Tracking sheet to record the event budget and actual expenses</t>
  </si>
  <si>
    <t>Determine whether the tickets will be tax deductible for donors and, if yes, how much is deductible?</t>
  </si>
  <si>
    <t xml:space="preserve">Assume previous depost of $1,500.00  on venue plus additional expenses of $1,200.00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</si>
</sst>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2" formatCode="_(&quot;$&quot;* #,##0_);_(&quot;$&quot;* \(#,##0\);_(&quot;$&quot;* &quot;-&quot;_);_(@_)"/>
    <numFmt numFmtId="44" formatCode="_(&quot;$&quot;* #,##0.00_);_(&quot;$&quot;* \(#,##0.00\);_(&quot;$&quot;* &quot;-&quot;??_);_(@_)"/>
    <numFmt numFmtId="164" formatCode="_(&quot;$&quot;* #,##0_);_(&quot;$&quot;* \(#,##0\);_(&quot;$&quot;* &quot;-&quot;??_);_(@_)"/>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b/>
      <sz val="11"/>
      <color theme="1"/>
      <name val="Calibri"/>
      <family val="2"/>
    </font>
    <font>
      <sz val="11"/>
      <color rgb="FF000000"/>
      <name val="Calibri"/>
      <family val="2"/>
      <scheme val="minor"/>
    </font>
    <font>
      <sz val="11"/>
      <name val="Calibri"/>
      <family val="2"/>
      <scheme val="minor"/>
    </font>
    <font>
      <b/>
      <sz val="11"/>
      <color rgb="FF000000"/>
      <name val="Calibri"/>
      <family val="2"/>
      <scheme val="minor"/>
    </font>
    <font>
      <strike/>
      <sz val="11"/>
      <color theme="1"/>
      <name val="Calibri"/>
      <family val="2"/>
      <scheme val="minor"/>
    </font>
    <font>
      <i/>
      <sz val="11"/>
      <color theme="1"/>
      <name val="Calibri"/>
      <family val="2"/>
      <scheme val="minor"/>
    </font>
    <font>
      <i/>
      <sz val="11"/>
      <color indexed="8"/>
      <name val="Calibri"/>
      <family val="2"/>
      <scheme val="minor"/>
    </font>
    <font>
      <u/>
      <sz val="11"/>
      <color theme="10"/>
      <name val="Calibri"/>
      <family val="2"/>
      <scheme val="minor"/>
    </font>
    <font>
      <sz val="11"/>
      <color indexed="8"/>
      <name val="Calibri"/>
      <family val="2"/>
      <scheme val="minor"/>
    </font>
    <font>
      <sz val="12"/>
      <color rgb="FF666666"/>
      <name val="Calibri"/>
      <family val="2"/>
      <scheme val="minor"/>
    </font>
    <font>
      <b/>
      <sz val="11"/>
      <color rgb="FFFF0000"/>
      <name val="Calibri"/>
      <family val="2"/>
      <scheme val="minor"/>
    </font>
    <font>
      <b/>
      <sz val="16"/>
      <color rgb="FF000000"/>
      <name val="Calibri"/>
      <family val="2"/>
      <scheme val="minor"/>
    </font>
    <font>
      <u/>
      <sz val="11"/>
      <color rgb="FF1155CC"/>
      <name val="Calibri"/>
      <family val="2"/>
      <scheme val="minor"/>
    </font>
    <font>
      <b/>
      <i/>
      <sz val="11"/>
      <color theme="1"/>
      <name val="Calibri"/>
      <family val="2"/>
      <scheme val="minor"/>
    </font>
    <font>
      <sz val="12"/>
      <color theme="1"/>
      <name val="Calibri"/>
      <family val="2"/>
      <scheme val="minor"/>
    </font>
    <font>
      <b/>
      <sz val="11"/>
      <name val="Calibri"/>
      <family val="2"/>
      <scheme val="minor"/>
    </font>
    <font>
      <sz val="11"/>
      <color theme="1"/>
      <name val="Calibri"/>
      <family val="2"/>
    </font>
    <font>
      <sz val="9"/>
      <color theme="1"/>
      <name val="Calibri"/>
      <family val="2"/>
    </font>
    <font>
      <sz val="9"/>
      <color theme="1"/>
      <name val="Calibri"/>
      <family val="2"/>
      <scheme val="minor"/>
    </font>
    <font>
      <u/>
      <sz val="11"/>
      <color rgb="FF0070C0"/>
      <name val="Calibri"/>
      <family val="2"/>
      <scheme val="minor"/>
    </font>
  </fonts>
  <fills count="1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rgb="FF66FFFF"/>
        <bgColor indexed="64"/>
      </patternFill>
    </fill>
    <fill>
      <patternFill patternType="solid">
        <fgColor rgb="FFFF99FF"/>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9999"/>
        <bgColor indexed="64"/>
      </patternFill>
    </fill>
    <fill>
      <patternFill patternType="solid">
        <fgColor rgb="FFFF9900"/>
        <bgColor indexed="64"/>
      </patternFill>
    </fill>
  </fills>
  <borders count="5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bottom/>
      <diagonal/>
    </border>
    <border>
      <left/>
      <right style="medium">
        <color rgb="FF0070C0"/>
      </right>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right/>
      <top style="medium">
        <color rgb="FF0070C0"/>
      </top>
      <bottom style="medium">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style="thin">
        <color rgb="FF0070C0"/>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546">
    <xf numFmtId="0" fontId="0" fillId="0" borderId="0" xfId="0"/>
    <xf numFmtId="44" fontId="0" fillId="0" borderId="0" xfId="1" applyFont="1"/>
    <xf numFmtId="44" fontId="0" fillId="0" borderId="1" xfId="1" applyFont="1" applyBorder="1"/>
    <xf numFmtId="44" fontId="0" fillId="0" borderId="0" xfId="1" applyFont="1" applyBorder="1"/>
    <xf numFmtId="44" fontId="0" fillId="0" borderId="0" xfId="0" applyNumberFormat="1"/>
    <xf numFmtId="0" fontId="2" fillId="0" borderId="2" xfId="0" applyFont="1" applyBorder="1"/>
    <xf numFmtId="0" fontId="0" fillId="0" borderId="3" xfId="0" applyBorder="1"/>
    <xf numFmtId="44" fontId="0" fillId="0" borderId="3" xfId="1" applyFont="1" applyBorder="1"/>
    <xf numFmtId="44" fontId="0" fillId="0" borderId="4" xfId="1" applyFont="1" applyBorder="1"/>
    <xf numFmtId="0" fontId="0" fillId="0" borderId="5" xfId="0" applyBorder="1"/>
    <xf numFmtId="0" fontId="0" fillId="0" borderId="0" xfId="0" applyBorder="1"/>
    <xf numFmtId="44" fontId="0" fillId="0" borderId="6" xfId="1" applyFont="1" applyBorder="1"/>
    <xf numFmtId="0" fontId="0" fillId="0" borderId="7" xfId="0" applyBorder="1"/>
    <xf numFmtId="0" fontId="0" fillId="0" borderId="1" xfId="0" applyBorder="1"/>
    <xf numFmtId="0" fontId="2" fillId="0" borderId="1" xfId="0" applyFont="1" applyBorder="1" applyAlignment="1">
      <alignment horizontal="right"/>
    </xf>
    <xf numFmtId="44" fontId="2" fillId="0" borderId="1" xfId="1" applyFont="1" applyBorder="1"/>
    <xf numFmtId="44" fontId="2" fillId="0" borderId="8" xfId="1" applyFont="1" applyBorder="1"/>
    <xf numFmtId="0" fontId="2" fillId="0" borderId="0" xfId="0" applyFont="1" applyBorder="1" applyAlignment="1">
      <alignment horizontal="right"/>
    </xf>
    <xf numFmtId="44" fontId="2" fillId="0" borderId="0" xfId="1" applyFont="1" applyBorder="1"/>
    <xf numFmtId="44" fontId="2" fillId="0" borderId="6" xfId="1" applyFont="1" applyBorder="1"/>
    <xf numFmtId="0" fontId="2" fillId="0" borderId="5" xfId="0" applyFont="1" applyBorder="1"/>
    <xf numFmtId="44" fontId="0" fillId="0" borderId="8" xfId="1" applyFont="1" applyBorder="1"/>
    <xf numFmtId="44" fontId="0" fillId="0" borderId="1" xfId="1" applyFont="1" applyBorder="1" applyAlignment="1">
      <alignment horizontal="center"/>
    </xf>
    <xf numFmtId="44" fontId="0" fillId="0" borderId="8" xfId="1" applyFont="1" applyBorder="1" applyAlignment="1">
      <alignment horizontal="center"/>
    </xf>
    <xf numFmtId="0" fontId="0" fillId="0" borderId="9" xfId="0" applyBorder="1"/>
    <xf numFmtId="0" fontId="0" fillId="0" borderId="10" xfId="0" applyBorder="1" applyAlignment="1">
      <alignment horizontal="right" wrapText="1"/>
    </xf>
    <xf numFmtId="0" fontId="2" fillId="0" borderId="10" xfId="0" applyFont="1" applyBorder="1" applyAlignment="1">
      <alignment horizontal="right"/>
    </xf>
    <xf numFmtId="44" fontId="2" fillId="0" borderId="11" xfId="1" applyFont="1" applyBorder="1"/>
    <xf numFmtId="0" fontId="3" fillId="0" borderId="0" xfId="0" applyFont="1" applyBorder="1" applyAlignment="1">
      <alignment horizontal="center"/>
    </xf>
    <xf numFmtId="44" fontId="2" fillId="0" borderId="10" xfId="1" applyFont="1" applyBorder="1"/>
    <xf numFmtId="44" fontId="0" fillId="0" borderId="13" xfId="1" applyFont="1" applyBorder="1" applyAlignment="1">
      <alignment horizontal="center"/>
    </xf>
    <xf numFmtId="0" fontId="0" fillId="0" borderId="6" xfId="0" applyBorder="1"/>
    <xf numFmtId="44" fontId="0" fillId="0" borderId="10" xfId="1" applyFont="1" applyBorder="1"/>
    <xf numFmtId="0" fontId="0" fillId="2" borderId="0" xfId="0" applyFill="1" applyBorder="1"/>
    <xf numFmtId="44" fontId="0" fillId="2" borderId="0" xfId="1" applyFont="1" applyFill="1" applyBorder="1"/>
    <xf numFmtId="0" fontId="0" fillId="3" borderId="0" xfId="0" applyFill="1" applyBorder="1"/>
    <xf numFmtId="44" fontId="0" fillId="3" borderId="0" xfId="1" applyFont="1" applyFill="1" applyBorder="1"/>
    <xf numFmtId="44" fontId="0" fillId="2" borderId="0" xfId="1" applyFont="1" applyFill="1"/>
    <xf numFmtId="44" fontId="0" fillId="3" borderId="0" xfId="1" applyFont="1" applyFill="1"/>
    <xf numFmtId="0" fontId="0" fillId="2" borderId="0" xfId="0" applyFill="1"/>
    <xf numFmtId="0" fontId="0" fillId="3" borderId="0" xfId="0" applyFill="1"/>
    <xf numFmtId="44" fontId="0" fillId="0" borderId="0" xfId="1" applyFont="1" applyFill="1"/>
    <xf numFmtId="44" fontId="0" fillId="3" borderId="6" xfId="1" applyFont="1" applyFill="1" applyBorder="1"/>
    <xf numFmtId="0" fontId="0" fillId="0" borderId="0" xfId="0" applyFill="1" applyBorder="1"/>
    <xf numFmtId="44" fontId="0" fillId="0" borderId="0" xfId="1" applyFont="1" applyFill="1" applyBorder="1"/>
    <xf numFmtId="44" fontId="0" fillId="0" borderId="6" xfId="1" applyFont="1" applyFill="1" applyBorder="1"/>
    <xf numFmtId="44" fontId="0" fillId="2" borderId="6" xfId="1" applyFont="1" applyFill="1" applyBorder="1"/>
    <xf numFmtId="44" fontId="2" fillId="4" borderId="6" xfId="1" applyFont="1" applyFill="1" applyBorder="1"/>
    <xf numFmtId="0" fontId="0" fillId="4" borderId="9" xfId="0" applyFill="1" applyBorder="1"/>
    <xf numFmtId="0" fontId="0" fillId="4" borderId="10" xfId="0" applyFill="1" applyBorder="1" applyAlignment="1">
      <alignment horizontal="right" wrapText="1"/>
    </xf>
    <xf numFmtId="44" fontId="2" fillId="4" borderId="10" xfId="1" applyFont="1" applyFill="1" applyBorder="1"/>
    <xf numFmtId="44" fontId="2" fillId="4" borderId="11" xfId="1" applyFont="1" applyFill="1" applyBorder="1"/>
    <xf numFmtId="0" fontId="0" fillId="0" borderId="0" xfId="0" applyFill="1"/>
    <xf numFmtId="0" fontId="0" fillId="4" borderId="0" xfId="0" applyFill="1" applyBorder="1"/>
    <xf numFmtId="44" fontId="0" fillId="4" borderId="0" xfId="1" applyFont="1" applyFill="1" applyBorder="1"/>
    <xf numFmtId="44" fontId="0" fillId="4" borderId="6" xfId="1" applyFont="1" applyFill="1" applyBorder="1"/>
    <xf numFmtId="0" fontId="0" fillId="4" borderId="0" xfId="0" applyFill="1"/>
    <xf numFmtId="44" fontId="0" fillId="4" borderId="0" xfId="1" applyFont="1" applyFill="1"/>
    <xf numFmtId="44" fontId="0" fillId="0" borderId="5" xfId="1" applyFont="1" applyBorder="1"/>
    <xf numFmtId="0" fontId="0" fillId="0" borderId="9" xfId="0" applyFill="1" applyBorder="1"/>
    <xf numFmtId="0" fontId="0" fillId="0" borderId="10" xfId="0" applyFill="1" applyBorder="1" applyAlignment="1">
      <alignment horizontal="right" wrapText="1"/>
    </xf>
    <xf numFmtId="44" fontId="2" fillId="0" borderId="10" xfId="1" applyFont="1" applyFill="1" applyBorder="1"/>
    <xf numFmtId="44" fontId="2" fillId="0" borderId="11" xfId="1" applyFont="1" applyFill="1" applyBorder="1"/>
    <xf numFmtId="44" fontId="0" fillId="3" borderId="5" xfId="1" applyFont="1" applyFill="1" applyBorder="1"/>
    <xf numFmtId="44" fontId="0" fillId="2" borderId="7" xfId="1" applyFont="1" applyFill="1" applyBorder="1"/>
    <xf numFmtId="0" fontId="0" fillId="0" borderId="7" xfId="0" applyFill="1" applyBorder="1"/>
    <xf numFmtId="0" fontId="0" fillId="0" borderId="1" xfId="0" applyFill="1" applyBorder="1"/>
    <xf numFmtId="44" fontId="0" fillId="0" borderId="1" xfId="1" applyFont="1" applyFill="1" applyBorder="1" applyAlignment="1">
      <alignment horizontal="center"/>
    </xf>
    <xf numFmtId="44" fontId="0" fillId="0" borderId="8" xfId="1" applyFont="1" applyFill="1" applyBorder="1" applyAlignment="1">
      <alignment horizontal="center"/>
    </xf>
    <xf numFmtId="0" fontId="2" fillId="0" borderId="2" xfId="0" applyFont="1" applyFill="1" applyBorder="1"/>
    <xf numFmtId="0" fontId="0" fillId="0" borderId="3" xfId="0" applyFill="1" applyBorder="1"/>
    <xf numFmtId="44" fontId="0" fillId="0" borderId="3" xfId="1" applyFont="1" applyFill="1" applyBorder="1"/>
    <xf numFmtId="44" fontId="0" fillId="0" borderId="4" xfId="1" applyFont="1" applyFill="1" applyBorder="1"/>
    <xf numFmtId="0" fontId="2" fillId="0" borderId="5" xfId="0" applyFont="1" applyFill="1" applyBorder="1"/>
    <xf numFmtId="44" fontId="0" fillId="0" borderId="5" xfId="1" applyFont="1" applyFill="1" applyBorder="1"/>
    <xf numFmtId="0" fontId="0" fillId="0" borderId="5" xfId="0" applyFill="1" applyBorder="1"/>
    <xf numFmtId="44" fontId="0" fillId="0" borderId="1" xfId="1" applyFont="1" applyFill="1" applyBorder="1"/>
    <xf numFmtId="44" fontId="0" fillId="0" borderId="8" xfId="1" applyFont="1" applyFill="1" applyBorder="1"/>
    <xf numFmtId="0" fontId="2" fillId="0" borderId="1" xfId="0" applyFont="1" applyFill="1" applyBorder="1" applyAlignment="1">
      <alignment horizontal="right"/>
    </xf>
    <xf numFmtId="44" fontId="2" fillId="0" borderId="1" xfId="1" applyFont="1" applyFill="1" applyBorder="1"/>
    <xf numFmtId="44" fontId="0" fillId="0" borderId="10" xfId="1" applyFont="1" applyFill="1" applyBorder="1"/>
    <xf numFmtId="44" fontId="0" fillId="3" borderId="1" xfId="1" applyFont="1" applyFill="1" applyBorder="1"/>
    <xf numFmtId="44" fontId="0" fillId="3" borderId="8" xfId="1" applyFont="1" applyFill="1" applyBorder="1"/>
    <xf numFmtId="44" fontId="0" fillId="0" borderId="0" xfId="0" applyNumberFormat="1" applyFill="1"/>
    <xf numFmtId="0" fontId="2" fillId="0" borderId="0" xfId="0" applyFont="1" applyFill="1" applyBorder="1" applyAlignment="1">
      <alignment horizontal="right"/>
    </xf>
    <xf numFmtId="44" fontId="0" fillId="2" borderId="5" xfId="1" applyFont="1" applyFill="1" applyBorder="1"/>
    <xf numFmtId="0" fontId="2" fillId="4" borderId="1" xfId="0" applyFont="1" applyFill="1" applyBorder="1" applyAlignment="1">
      <alignment horizontal="right"/>
    </xf>
    <xf numFmtId="44" fontId="2" fillId="4" borderId="1" xfId="1" applyFont="1" applyFill="1" applyBorder="1"/>
    <xf numFmtId="44" fontId="2" fillId="4" borderId="8" xfId="1" applyFont="1" applyFill="1" applyBorder="1"/>
    <xf numFmtId="0" fontId="2" fillId="0" borderId="0" xfId="0" applyFont="1"/>
    <xf numFmtId="0" fontId="2" fillId="0" borderId="0" xfId="0" applyFont="1" applyAlignment="1">
      <alignment horizontal="center"/>
    </xf>
    <xf numFmtId="0" fontId="0" fillId="0" borderId="0" xfId="0" applyAlignment="1">
      <alignment horizontal="left"/>
    </xf>
    <xf numFmtId="0" fontId="0" fillId="6" borderId="3" xfId="0" applyFill="1" applyBorder="1"/>
    <xf numFmtId="0" fontId="0" fillId="6" borderId="4" xfId="0" applyFill="1" applyBorder="1"/>
    <xf numFmtId="0" fontId="0" fillId="6" borderId="5" xfId="0" applyFill="1" applyBorder="1"/>
    <xf numFmtId="0" fontId="0" fillId="6" borderId="0" xfId="0" applyFill="1" applyBorder="1"/>
    <xf numFmtId="0" fontId="0" fillId="6" borderId="6" xfId="0" applyFill="1" applyBorder="1"/>
    <xf numFmtId="0" fontId="2" fillId="6" borderId="0" xfId="0" applyFont="1" applyFill="1" applyBorder="1"/>
    <xf numFmtId="0" fontId="0" fillId="6" borderId="7" xfId="0" applyFill="1" applyBorder="1"/>
    <xf numFmtId="0" fontId="0" fillId="6" borderId="8" xfId="0" applyFill="1" applyBorder="1"/>
    <xf numFmtId="0" fontId="0" fillId="6" borderId="0" xfId="0" applyFill="1"/>
    <xf numFmtId="0" fontId="0" fillId="6" borderId="2" xfId="0" applyFill="1" applyBorder="1"/>
    <xf numFmtId="0" fontId="2" fillId="0" borderId="2" xfId="0" applyNumberFormat="1" applyFont="1" applyBorder="1"/>
    <xf numFmtId="0" fontId="2" fillId="0" borderId="1" xfId="0" applyNumberFormat="1" applyFont="1" applyBorder="1" applyAlignment="1">
      <alignment horizontal="right"/>
    </xf>
    <xf numFmtId="0" fontId="2" fillId="0" borderId="10" xfId="0" applyNumberFormat="1" applyFont="1" applyBorder="1" applyAlignment="1">
      <alignment horizontal="right"/>
    </xf>
    <xf numFmtId="0" fontId="0" fillId="0" borderId="0" xfId="0" applyNumberFormat="1"/>
    <xf numFmtId="0" fontId="0" fillId="4" borderId="0" xfId="0" applyNumberFormat="1" applyFill="1"/>
    <xf numFmtId="0" fontId="2" fillId="4" borderId="10" xfId="0" applyNumberFormat="1" applyFont="1" applyFill="1" applyBorder="1" applyAlignment="1">
      <alignment horizontal="right"/>
    </xf>
    <xf numFmtId="0" fontId="2" fillId="0" borderId="10" xfId="0" applyNumberFormat="1" applyFont="1" applyFill="1" applyBorder="1" applyAlignment="1">
      <alignment horizontal="right"/>
    </xf>
    <xf numFmtId="0" fontId="2" fillId="0" borderId="2" xfId="0" applyNumberFormat="1" applyFont="1" applyFill="1" applyBorder="1"/>
    <xf numFmtId="0" fontId="0" fillId="4" borderId="7" xfId="0" applyFill="1" applyBorder="1"/>
    <xf numFmtId="0" fontId="0" fillId="4" borderId="5" xfId="0" applyFill="1" applyBorder="1"/>
    <xf numFmtId="0" fontId="0" fillId="4" borderId="13" xfId="0" applyFill="1" applyBorder="1"/>
    <xf numFmtId="0" fontId="0" fillId="0" borderId="0" xfId="0" applyFill="1" applyAlignment="1"/>
    <xf numFmtId="17" fontId="2" fillId="4" borderId="7" xfId="0" applyNumberFormat="1" applyFont="1" applyFill="1" applyBorder="1" applyAlignment="1">
      <alignment horizontal="center"/>
    </xf>
    <xf numFmtId="0" fontId="2" fillId="4" borderId="13" xfId="0" applyFont="1" applyFill="1" applyBorder="1" applyAlignment="1">
      <alignment horizontal="center" wrapText="1"/>
    </xf>
    <xf numFmtId="0" fontId="2" fillId="4" borderId="8" xfId="0" applyFont="1" applyFill="1" applyBorder="1" applyAlignment="1">
      <alignment horizontal="center"/>
    </xf>
    <xf numFmtId="0" fontId="2" fillId="4" borderId="5" xfId="0" applyFont="1" applyFill="1" applyBorder="1" applyAlignment="1">
      <alignment horizontal="center"/>
    </xf>
    <xf numFmtId="0" fontId="2" fillId="6" borderId="5" xfId="0" applyFont="1" applyFill="1" applyBorder="1" applyAlignment="1">
      <alignment horizontal="center"/>
    </xf>
    <xf numFmtId="0" fontId="2" fillId="6" borderId="14" xfId="0" applyFont="1" applyFill="1" applyBorder="1" applyAlignment="1">
      <alignment horizontal="center"/>
    </xf>
    <xf numFmtId="0" fontId="2" fillId="6" borderId="0" xfId="0" applyFont="1" applyFill="1" applyBorder="1" applyAlignment="1">
      <alignment horizontal="center"/>
    </xf>
    <xf numFmtId="0" fontId="2" fillId="6" borderId="7" xfId="0" applyFont="1" applyFill="1" applyBorder="1"/>
    <xf numFmtId="14" fontId="0" fillId="6" borderId="0" xfId="0" applyNumberFormat="1" applyFill="1" applyBorder="1"/>
    <xf numFmtId="0" fontId="2" fillId="0" borderId="0" xfId="0" applyFont="1" applyFill="1" applyBorder="1"/>
    <xf numFmtId="0" fontId="2" fillId="4" borderId="14" xfId="0" applyFont="1" applyFill="1" applyBorder="1" applyAlignment="1">
      <alignment horizontal="center"/>
    </xf>
    <xf numFmtId="0" fontId="11" fillId="0" borderId="0" xfId="0" applyFont="1" applyFill="1" applyBorder="1"/>
    <xf numFmtId="0" fontId="2" fillId="0" borderId="5" xfId="0" applyNumberFormat="1" applyFont="1" applyFill="1" applyBorder="1"/>
    <xf numFmtId="0" fontId="0" fillId="0" borderId="0" xfId="0" applyFill="1" applyBorder="1" applyAlignment="1">
      <alignment horizontal="right"/>
    </xf>
    <xf numFmtId="9" fontId="2" fillId="6" borderId="0" xfId="2" applyFont="1" applyFill="1" applyBorder="1"/>
    <xf numFmtId="0" fontId="3" fillId="4" borderId="9" xfId="0" applyFont="1" applyFill="1" applyBorder="1"/>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11" fillId="0" borderId="0" xfId="0" applyFont="1" applyBorder="1"/>
    <xf numFmtId="0" fontId="2" fillId="0" borderId="5" xfId="0" applyNumberFormat="1" applyFont="1" applyBorder="1"/>
    <xf numFmtId="0" fontId="12" fillId="0" borderId="0" xfId="0" applyFont="1" applyBorder="1"/>
    <xf numFmtId="0" fontId="11" fillId="0" borderId="0" xfId="0" applyFont="1"/>
    <xf numFmtId="0" fontId="12" fillId="0" borderId="0" xfId="0" applyFont="1" applyFill="1" applyBorder="1"/>
    <xf numFmtId="0" fontId="0" fillId="0" borderId="0" xfId="0" applyAlignment="1">
      <alignment horizontal="center"/>
    </xf>
    <xf numFmtId="0" fontId="0" fillId="0" borderId="0" xfId="0" applyAlignment="1">
      <alignment horizontal="right"/>
    </xf>
    <xf numFmtId="44" fontId="2" fillId="0" borderId="0" xfId="1" applyFont="1" applyFill="1" applyBorder="1"/>
    <xf numFmtId="44" fontId="2" fillId="0" borderId="6" xfId="1" applyFont="1" applyFill="1" applyBorder="1"/>
    <xf numFmtId="44" fontId="2" fillId="0" borderId="8" xfId="1" applyFont="1" applyFill="1" applyBorder="1"/>
    <xf numFmtId="44" fontId="0" fillId="2" borderId="1" xfId="1" applyFont="1" applyFill="1" applyBorder="1"/>
    <xf numFmtId="44" fontId="0" fillId="2" borderId="8" xfId="1" applyFont="1" applyFill="1" applyBorder="1"/>
    <xf numFmtId="44" fontId="2" fillId="0" borderId="4" xfId="1" applyFont="1" applyFill="1" applyBorder="1"/>
    <xf numFmtId="0" fontId="4" fillId="0" borderId="0" xfId="0" applyFont="1" applyAlignment="1">
      <alignment horizontal="center" vertical="center"/>
    </xf>
    <xf numFmtId="0" fontId="5" fillId="0" borderId="0" xfId="0" applyFont="1" applyAlignment="1">
      <alignment horizontal="center"/>
    </xf>
    <xf numFmtId="0" fontId="14" fillId="0" borderId="0" xfId="0" applyFont="1" applyBorder="1"/>
    <xf numFmtId="0" fontId="0" fillId="0" borderId="0" xfId="0" applyFont="1" applyBorder="1"/>
    <xf numFmtId="9" fontId="2" fillId="0" borderId="0" xfId="0" applyNumberFormat="1" applyFont="1" applyAlignment="1">
      <alignment horizontal="center"/>
    </xf>
    <xf numFmtId="9" fontId="0" fillId="0" borderId="0" xfId="0" applyNumberFormat="1"/>
    <xf numFmtId="42" fontId="0" fillId="0" borderId="3" xfId="0" applyNumberFormat="1" applyBorder="1"/>
    <xf numFmtId="44" fontId="0" fillId="0" borderId="0" xfId="1" applyFont="1" applyFill="1" applyBorder="1" applyAlignment="1">
      <alignment horizontal="center"/>
    </xf>
    <xf numFmtId="7" fontId="0" fillId="0" borderId="0" xfId="0" applyNumberFormat="1" applyFill="1" applyBorder="1"/>
    <xf numFmtId="0" fontId="3" fillId="0" borderId="0" xfId="0" applyFont="1" applyFill="1" applyBorder="1" applyAlignment="1"/>
    <xf numFmtId="44" fontId="0" fillId="0" borderId="14" xfId="1" applyFont="1" applyBorder="1" applyAlignment="1">
      <alignment horizontal="center"/>
    </xf>
    <xf numFmtId="44" fontId="0" fillId="4" borderId="14" xfId="1" applyFont="1" applyFill="1" applyBorder="1" applyAlignment="1">
      <alignment horizontal="center"/>
    </xf>
    <xf numFmtId="44" fontId="0" fillId="4" borderId="4" xfId="1" applyFont="1" applyFill="1" applyBorder="1"/>
    <xf numFmtId="44" fontId="0" fillId="4" borderId="8" xfId="1" applyFont="1" applyFill="1" applyBorder="1"/>
    <xf numFmtId="44" fontId="0" fillId="4" borderId="10" xfId="1" applyFont="1" applyFill="1" applyBorder="1"/>
    <xf numFmtId="44" fontId="0" fillId="4" borderId="1" xfId="1" applyFont="1" applyFill="1" applyBorder="1"/>
    <xf numFmtId="44" fontId="0" fillId="0" borderId="0" xfId="0" applyNumberFormat="1" applyBorder="1"/>
    <xf numFmtId="44" fontId="0" fillId="0" borderId="3" xfId="1" applyNumberFormat="1" applyFont="1" applyBorder="1"/>
    <xf numFmtId="0" fontId="2" fillId="0" borderId="14" xfId="0" applyFont="1" applyBorder="1" applyAlignment="1">
      <alignment horizontal="center"/>
    </xf>
    <xf numFmtId="42" fontId="2" fillId="0" borderId="5" xfId="0" applyNumberFormat="1" applyFont="1" applyBorder="1"/>
    <xf numFmtId="42" fontId="2" fillId="0" borderId="6" xfId="0" applyNumberFormat="1" applyFont="1" applyBorder="1"/>
    <xf numFmtId="42" fontId="0" fillId="0" borderId="5" xfId="0" applyNumberFormat="1" applyBorder="1"/>
    <xf numFmtId="42" fontId="0" fillId="0" borderId="6" xfId="0" applyNumberFormat="1" applyBorder="1"/>
    <xf numFmtId="42" fontId="2" fillId="0" borderId="17" xfId="0" applyNumberFormat="1" applyFont="1" applyBorder="1"/>
    <xf numFmtId="42" fontId="2" fillId="0" borderId="18" xfId="0" applyNumberFormat="1" applyFont="1" applyBorder="1"/>
    <xf numFmtId="0" fontId="2" fillId="0" borderId="9" xfId="0" applyFont="1" applyBorder="1" applyAlignment="1">
      <alignment horizontal="center"/>
    </xf>
    <xf numFmtId="0" fontId="2" fillId="0" borderId="11" xfId="0" applyFont="1" applyBorder="1" applyAlignment="1">
      <alignment horizontal="center"/>
    </xf>
    <xf numFmtId="42" fontId="2" fillId="0" borderId="15" xfId="0" applyNumberFormat="1" applyFont="1" applyBorder="1"/>
    <xf numFmtId="42" fontId="2" fillId="0" borderId="19" xfId="0" applyNumberFormat="1" applyFont="1" applyBorder="1"/>
    <xf numFmtId="0" fontId="0" fillId="0" borderId="20" xfId="0" applyBorder="1"/>
    <xf numFmtId="44" fontId="0" fillId="4" borderId="6" xfId="0" applyNumberFormat="1" applyFill="1" applyBorder="1"/>
    <xf numFmtId="44" fontId="0" fillId="4" borderId="8" xfId="0" applyNumberFormat="1" applyFill="1" applyBorder="1"/>
    <xf numFmtId="0" fontId="8" fillId="0" borderId="0" xfId="0" applyFont="1" applyBorder="1"/>
    <xf numFmtId="44" fontId="0" fillId="3" borderId="13" xfId="1" applyFont="1" applyFill="1" applyBorder="1"/>
    <xf numFmtId="44" fontId="0" fillId="0" borderId="8" xfId="0" applyNumberFormat="1" applyBorder="1"/>
    <xf numFmtId="44" fontId="0" fillId="8" borderId="8" xfId="0" applyNumberFormat="1" applyFill="1" applyBorder="1"/>
    <xf numFmtId="0" fontId="0" fillId="0" borderId="0" xfId="0" applyFont="1"/>
    <xf numFmtId="44" fontId="0" fillId="0" borderId="15" xfId="0" applyNumberFormat="1" applyBorder="1"/>
    <xf numFmtId="42" fontId="0" fillId="0" borderId="15" xfId="0" applyNumberFormat="1" applyFont="1" applyBorder="1"/>
    <xf numFmtId="42" fontId="0" fillId="0" borderId="5" xfId="0" applyNumberFormat="1" applyFont="1" applyBorder="1"/>
    <xf numFmtId="42" fontId="0" fillId="0" borderId="6" xfId="0" applyNumberFormat="1" applyFont="1" applyBorder="1"/>
    <xf numFmtId="42" fontId="0" fillId="0" borderId="0" xfId="0" applyNumberFormat="1" applyBorder="1"/>
    <xf numFmtId="42" fontId="0" fillId="0" borderId="20" xfId="0" applyNumberFormat="1" applyBorder="1"/>
    <xf numFmtId="42" fontId="0" fillId="0" borderId="1" xfId="0" applyNumberFormat="1" applyBorder="1"/>
    <xf numFmtId="42" fontId="2" fillId="0" borderId="3" xfId="0" applyNumberFormat="1" applyFont="1" applyBorder="1"/>
    <xf numFmtId="42" fontId="2" fillId="0" borderId="16" xfId="0" applyNumberFormat="1" applyFont="1" applyBorder="1"/>
    <xf numFmtId="0" fontId="0" fillId="0" borderId="0" xfId="0" applyFont="1" applyAlignment="1"/>
    <xf numFmtId="0" fontId="3" fillId="0" borderId="6" xfId="0" applyFont="1" applyBorder="1" applyAlignment="1">
      <alignment horizontal="center"/>
    </xf>
    <xf numFmtId="0" fontId="2" fillId="9" borderId="22" xfId="0" applyFont="1" applyFill="1" applyBorder="1"/>
    <xf numFmtId="0" fontId="2" fillId="10" borderId="27" xfId="0" applyFont="1" applyFill="1" applyBorder="1" applyAlignment="1">
      <alignment horizontal="center"/>
    </xf>
    <xf numFmtId="0" fontId="2" fillId="0" borderId="28" xfId="0" applyFont="1" applyBorder="1" applyAlignment="1">
      <alignment horizontal="center"/>
    </xf>
    <xf numFmtId="42" fontId="2" fillId="0" borderId="28" xfId="0" applyNumberFormat="1" applyFont="1" applyBorder="1" applyAlignment="1">
      <alignment horizontal="center"/>
    </xf>
    <xf numFmtId="42" fontId="2" fillId="0" borderId="29" xfId="0" applyNumberFormat="1" applyFont="1" applyBorder="1" applyAlignment="1">
      <alignment horizontal="center"/>
    </xf>
    <xf numFmtId="0" fontId="8" fillId="0" borderId="14" xfId="0" applyFont="1" applyBorder="1" applyAlignment="1">
      <alignment horizontal="center" vertical="center" wrapText="1"/>
    </xf>
    <xf numFmtId="0" fontId="0" fillId="10" borderId="34" xfId="0" applyFill="1" applyBorder="1" applyAlignment="1">
      <alignment horizontal="center" vertical="center" wrapText="1"/>
    </xf>
    <xf numFmtId="0" fontId="0" fillId="0" borderId="35" xfId="0" applyBorder="1" applyAlignment="1">
      <alignment horizontal="center" vertical="center" wrapText="1"/>
    </xf>
    <xf numFmtId="42" fontId="0" fillId="0" borderId="35" xfId="0" applyNumberFormat="1" applyBorder="1" applyAlignment="1">
      <alignment horizontal="center" vertical="center" wrapText="1"/>
    </xf>
    <xf numFmtId="0" fontId="16" fillId="0" borderId="35" xfId="0" applyFont="1" applyBorder="1" applyAlignment="1">
      <alignment horizontal="center" vertical="center" wrapText="1"/>
    </xf>
    <xf numFmtId="42" fontId="0" fillId="0" borderId="36" xfId="0" applyNumberFormat="1" applyBorder="1" applyAlignment="1">
      <alignment horizontal="center" vertical="center" wrapText="1"/>
    </xf>
    <xf numFmtId="0" fontId="2" fillId="0" borderId="0" xfId="0" applyFont="1" applyBorder="1" applyAlignment="1">
      <alignment horizontal="center"/>
    </xf>
    <xf numFmtId="0" fontId="2" fillId="0" borderId="5" xfId="0" applyFont="1" applyBorder="1" applyAlignment="1">
      <alignment horizontal="center"/>
    </xf>
    <xf numFmtId="42" fontId="0" fillId="0" borderId="4" xfId="0" applyNumberFormat="1" applyBorder="1"/>
    <xf numFmtId="42" fontId="2" fillId="0" borderId="4" xfId="0" applyNumberFormat="1" applyFont="1" applyBorder="1"/>
    <xf numFmtId="0" fontId="2" fillId="0" borderId="0" xfId="0" applyFont="1" applyBorder="1"/>
    <xf numFmtId="0" fontId="3" fillId="0" borderId="0" xfId="0" applyFont="1" applyFill="1" applyBorder="1" applyAlignment="1">
      <alignment horizontal="center"/>
    </xf>
    <xf numFmtId="0" fontId="3" fillId="0" borderId="0" xfId="0" applyFont="1" applyAlignment="1"/>
    <xf numFmtId="42" fontId="0" fillId="0" borderId="37" xfId="0" applyNumberFormat="1" applyBorder="1"/>
    <xf numFmtId="42" fontId="0" fillId="0" borderId="8" xfId="0" applyNumberFormat="1" applyBorder="1"/>
    <xf numFmtId="0" fontId="2" fillId="0" borderId="1" xfId="0" applyFont="1" applyBorder="1"/>
    <xf numFmtId="0" fontId="0" fillId="0" borderId="6" xfId="0" applyFill="1" applyBorder="1"/>
    <xf numFmtId="44" fontId="0" fillId="0" borderId="7" xfId="1" applyFont="1" applyBorder="1"/>
    <xf numFmtId="0" fontId="0" fillId="0" borderId="0" xfId="0" applyAlignment="1">
      <alignment horizontal="center" wrapText="1"/>
    </xf>
    <xf numFmtId="0" fontId="3" fillId="0" borderId="0" xfId="0" applyFont="1" applyFill="1" applyBorder="1" applyAlignment="1">
      <alignment horizontal="center" wrapText="1"/>
    </xf>
    <xf numFmtId="0" fontId="3" fillId="0" borderId="5"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center"/>
    </xf>
    <xf numFmtId="0" fontId="20" fillId="0" borderId="0" xfId="0" applyFont="1" applyBorder="1" applyAlignment="1">
      <alignment horizontal="center"/>
    </xf>
    <xf numFmtId="44" fontId="1" fillId="0" borderId="1" xfId="1" applyFont="1" applyBorder="1" applyAlignment="1">
      <alignment horizontal="center"/>
    </xf>
    <xf numFmtId="44" fontId="1" fillId="0" borderId="8" xfId="1" applyFont="1" applyBorder="1" applyAlignment="1">
      <alignment horizontal="center"/>
    </xf>
    <xf numFmtId="0" fontId="0" fillId="0" borderId="5" xfId="0" applyFont="1" applyBorder="1" applyAlignment="1">
      <alignment horizontal="center"/>
    </xf>
    <xf numFmtId="44" fontId="1" fillId="0" borderId="7" xfId="1" applyFont="1" applyBorder="1" applyAlignment="1">
      <alignment horizontal="center"/>
    </xf>
    <xf numFmtId="0" fontId="0" fillId="0" borderId="15" xfId="0" applyBorder="1"/>
    <xf numFmtId="0" fontId="0" fillId="0" borderId="1" xfId="0" applyFont="1" applyBorder="1" applyAlignment="1">
      <alignment horizontal="center"/>
    </xf>
    <xf numFmtId="0" fontId="0" fillId="0" borderId="8" xfId="0" applyFont="1" applyBorder="1" applyAlignment="1">
      <alignment horizontal="center"/>
    </xf>
    <xf numFmtId="164" fontId="0" fillId="6" borderId="12" xfId="0" applyNumberFormat="1" applyFill="1" applyBorder="1"/>
    <xf numFmtId="164" fontId="0" fillId="6" borderId="15" xfId="0" applyNumberFormat="1" applyFill="1" applyBorder="1"/>
    <xf numFmtId="164" fontId="0" fillId="6" borderId="13" xfId="0" applyNumberFormat="1" applyFill="1" applyBorder="1"/>
    <xf numFmtId="164" fontId="2" fillId="6" borderId="14" xfId="0" applyNumberFormat="1" applyFont="1" applyFill="1" applyBorder="1"/>
    <xf numFmtId="164" fontId="0" fillId="4" borderId="5" xfId="0" applyNumberFormat="1" applyFill="1" applyBorder="1"/>
    <xf numFmtId="164" fontId="0" fillId="4" borderId="15" xfId="0" applyNumberFormat="1" applyFill="1" applyBorder="1"/>
    <xf numFmtId="164" fontId="0" fillId="4" borderId="2" xfId="0" applyNumberFormat="1" applyFill="1" applyBorder="1"/>
    <xf numFmtId="164" fontId="0" fillId="4" borderId="0" xfId="0" applyNumberFormat="1" applyFill="1" applyBorder="1"/>
    <xf numFmtId="164" fontId="0" fillId="4" borderId="6" xfId="0" applyNumberFormat="1" applyFill="1" applyBorder="1"/>
    <xf numFmtId="164" fontId="10" fillId="4" borderId="5" xfId="0" applyNumberFormat="1" applyFont="1" applyFill="1" applyBorder="1"/>
    <xf numFmtId="164" fontId="10" fillId="4" borderId="7" xfId="0" applyNumberFormat="1" applyFont="1" applyFill="1" applyBorder="1"/>
    <xf numFmtId="164" fontId="0" fillId="4" borderId="13" xfId="0" applyNumberFormat="1" applyFill="1" applyBorder="1"/>
    <xf numFmtId="164" fontId="2" fillId="4" borderId="6" xfId="0" applyNumberFormat="1" applyFont="1" applyFill="1" applyBorder="1" applyAlignment="1">
      <alignment horizontal="center"/>
    </xf>
    <xf numFmtId="164" fontId="0" fillId="4" borderId="7" xfId="0" applyNumberFormat="1" applyFill="1" applyBorder="1"/>
    <xf numFmtId="164" fontId="10" fillId="4" borderId="4" xfId="0" applyNumberFormat="1" applyFont="1" applyFill="1" applyBorder="1"/>
    <xf numFmtId="164" fontId="2" fillId="4" borderId="7" xfId="0" applyNumberFormat="1" applyFont="1" applyFill="1" applyBorder="1" applyAlignment="1">
      <alignment horizontal="right"/>
    </xf>
    <xf numFmtId="164" fontId="2" fillId="4" borderId="13" xfId="0" applyNumberFormat="1" applyFont="1" applyFill="1" applyBorder="1"/>
    <xf numFmtId="164" fontId="2" fillId="4" borderId="1" xfId="0" applyNumberFormat="1" applyFont="1" applyFill="1" applyBorder="1"/>
    <xf numFmtId="164" fontId="2" fillId="4" borderId="8" xfId="0" applyNumberFormat="1" applyFont="1" applyFill="1" applyBorder="1"/>
    <xf numFmtId="164" fontId="0" fillId="4" borderId="7" xfId="0" applyNumberFormat="1" applyFill="1" applyBorder="1" applyAlignment="1">
      <alignment horizontal="right"/>
    </xf>
    <xf numFmtId="164" fontId="0" fillId="4" borderId="8" xfId="0" applyNumberFormat="1" applyFill="1" applyBorder="1"/>
    <xf numFmtId="1" fontId="0" fillId="4" borderId="4" xfId="0" applyNumberFormat="1" applyFill="1" applyBorder="1"/>
    <xf numFmtId="0" fontId="0" fillId="0" borderId="0" xfId="0" quotePrefix="1" applyAlignment="1">
      <alignment horizontal="center"/>
    </xf>
    <xf numFmtId="44" fontId="2" fillId="7" borderId="1" xfId="1" applyFont="1" applyFill="1" applyBorder="1"/>
    <xf numFmtId="44" fontId="0" fillId="7" borderId="0" xfId="0" applyNumberFormat="1" applyFill="1"/>
    <xf numFmtId="44" fontId="2" fillId="8" borderId="0" xfId="1" applyFont="1" applyFill="1" applyBorder="1"/>
    <xf numFmtId="44" fontId="0" fillId="8" borderId="0" xfId="0" applyNumberFormat="1" applyFill="1"/>
    <xf numFmtId="44" fontId="0" fillId="4" borderId="0" xfId="0" applyNumberFormat="1" applyFill="1"/>
    <xf numFmtId="44" fontId="2" fillId="11" borderId="10" xfId="1" applyFont="1" applyFill="1" applyBorder="1"/>
    <xf numFmtId="44" fontId="0" fillId="11" borderId="0" xfId="0" applyNumberFormat="1" applyFill="1"/>
    <xf numFmtId="44" fontId="2" fillId="12" borderId="1" xfId="1" applyFont="1" applyFill="1" applyBorder="1"/>
    <xf numFmtId="44" fontId="0" fillId="12" borderId="0" xfId="0" applyNumberFormat="1" applyFill="1"/>
    <xf numFmtId="44" fontId="0" fillId="13" borderId="0" xfId="0" applyNumberFormat="1" applyFill="1"/>
    <xf numFmtId="0" fontId="3" fillId="0" borderId="0" xfId="0" applyFont="1" applyFill="1" applyBorder="1" applyAlignment="1">
      <alignment horizontal="center"/>
    </xf>
    <xf numFmtId="0" fontId="13" fillId="0" borderId="0" xfId="3" applyFont="1" applyAlignment="1">
      <alignment horizontal="left" wrapText="1"/>
    </xf>
    <xf numFmtId="44" fontId="2" fillId="13" borderId="1" xfId="1" applyFont="1" applyFill="1" applyBorder="1"/>
    <xf numFmtId="44" fontId="2" fillId="14" borderId="0" xfId="1" applyFont="1" applyFill="1" applyBorder="1"/>
    <xf numFmtId="44" fontId="0" fillId="14" borderId="0" xfId="0" applyNumberFormat="1" applyFill="1"/>
    <xf numFmtId="44" fontId="21" fillId="7" borderId="1" xfId="1" applyFont="1" applyFill="1" applyBorder="1"/>
    <xf numFmtId="0" fontId="3" fillId="0" borderId="0" xfId="0" applyFont="1" applyAlignment="1">
      <alignment horizontal="left"/>
    </xf>
    <xf numFmtId="0" fontId="0" fillId="0" borderId="0" xfId="0" applyFont="1" applyFill="1" applyBorder="1" applyAlignment="1">
      <alignment horizontal="left"/>
    </xf>
    <xf numFmtId="42" fontId="0" fillId="0" borderId="13" xfId="0" applyNumberFormat="1" applyFont="1" applyBorder="1"/>
    <xf numFmtId="42" fontId="0" fillId="0" borderId="15" xfId="0" applyNumberFormat="1" applyFont="1" applyBorder="1" applyAlignment="1">
      <alignment horizontal="center"/>
    </xf>
    <xf numFmtId="42" fontId="0" fillId="0" borderId="15" xfId="0" applyNumberFormat="1" applyBorder="1" applyAlignment="1">
      <alignment horizontal="center"/>
    </xf>
    <xf numFmtId="0" fontId="0" fillId="9" borderId="14" xfId="0" applyFill="1" applyBorder="1" applyAlignment="1">
      <alignment vertical="center" wrapText="1"/>
    </xf>
    <xf numFmtId="0" fontId="0" fillId="6" borderId="0" xfId="0" applyFont="1" applyFill="1" applyBorder="1"/>
    <xf numFmtId="0" fontId="13" fillId="6" borderId="0" xfId="3" applyFont="1" applyFill="1" applyBorder="1" applyAlignment="1">
      <alignment wrapText="1"/>
    </xf>
    <xf numFmtId="0" fontId="5" fillId="0" borderId="3" xfId="0" applyFont="1" applyFill="1" applyBorder="1" applyAlignment="1">
      <alignment horizontal="center" vertical="center"/>
    </xf>
    <xf numFmtId="0" fontId="9" fillId="6" borderId="0" xfId="0" applyFont="1" applyFill="1" applyBorder="1" applyAlignment="1">
      <alignment horizontal="left"/>
    </xf>
    <xf numFmtId="0" fontId="0" fillId="6" borderId="0" xfId="0" applyFill="1" applyAlignment="1">
      <alignment horizontal="center"/>
    </xf>
    <xf numFmtId="0" fontId="9" fillId="6" borderId="0" xfId="0" applyFont="1" applyFill="1"/>
    <xf numFmtId="0" fontId="0" fillId="6" borderId="8" xfId="0" applyFont="1" applyFill="1" applyBorder="1" applyAlignment="1">
      <alignment vertical="center" wrapText="1"/>
    </xf>
    <xf numFmtId="0" fontId="2" fillId="6" borderId="1" xfId="0" applyFont="1" applyFill="1" applyBorder="1"/>
    <xf numFmtId="0" fontId="2" fillId="0" borderId="0" xfId="0" applyFont="1" applyFill="1" applyBorder="1" applyAlignment="1">
      <alignment horizontal="center"/>
    </xf>
    <xf numFmtId="0" fontId="0" fillId="0" borderId="0" xfId="0" applyFill="1" applyBorder="1" applyAlignment="1"/>
    <xf numFmtId="164" fontId="0" fillId="0" borderId="0" xfId="0" applyNumberFormat="1" applyFill="1" applyBorder="1"/>
    <xf numFmtId="0" fontId="3" fillId="0" borderId="0" xfId="0" applyFont="1" applyBorder="1" applyAlignment="1">
      <alignment horizontal="center"/>
    </xf>
    <xf numFmtId="42" fontId="0" fillId="0" borderId="26" xfId="0" applyNumberFormat="1" applyBorder="1" applyAlignment="1">
      <alignment horizontal="center" vertical="center" wrapText="1"/>
    </xf>
    <xf numFmtId="0" fontId="0" fillId="10" borderId="25" xfId="0" applyFill="1" applyBorder="1" applyAlignment="1">
      <alignment horizontal="center" vertical="center" wrapText="1"/>
    </xf>
    <xf numFmtId="0" fontId="0" fillId="0" borderId="14" xfId="0" applyBorder="1" applyAlignment="1">
      <alignment horizontal="center" vertical="center" wrapText="1"/>
    </xf>
    <xf numFmtId="42" fontId="0" fillId="0" borderId="14" xfId="0" applyNumberFormat="1" applyBorder="1" applyAlignment="1">
      <alignment horizontal="center" vertical="center" wrapText="1"/>
    </xf>
    <xf numFmtId="0" fontId="0" fillId="6" borderId="0" xfId="0" applyFont="1" applyFill="1" applyBorder="1" applyAlignment="1">
      <alignment horizontal="left"/>
    </xf>
    <xf numFmtId="0" fontId="2" fillId="0" borderId="0" xfId="0" applyFont="1" applyBorder="1" applyAlignment="1">
      <alignment horizontal="right"/>
    </xf>
    <xf numFmtId="0" fontId="7" fillId="9" borderId="14" xfId="0" applyFont="1" applyFill="1" applyBorder="1" applyAlignment="1">
      <alignment vertical="center" wrapText="1"/>
    </xf>
    <xf numFmtId="0" fontId="0" fillId="0" borderId="14" xfId="0" applyBorder="1" applyAlignment="1">
      <alignment horizontal="center"/>
    </xf>
    <xf numFmtId="0" fontId="13" fillId="6" borderId="0" xfId="3" applyFill="1"/>
    <xf numFmtId="0" fontId="13" fillId="6" borderId="0" xfId="3" applyFill="1" applyBorder="1"/>
    <xf numFmtId="0" fontId="13" fillId="6" borderId="0" xfId="3" applyFont="1" applyFill="1" applyBorder="1"/>
    <xf numFmtId="0" fontId="18" fillId="6" borderId="0" xfId="0" applyFont="1" applyFill="1" applyBorder="1" applyAlignment="1">
      <alignment vertical="center"/>
    </xf>
    <xf numFmtId="0" fontId="13" fillId="0" borderId="0" xfId="3" applyFont="1" applyFill="1" applyAlignment="1">
      <alignment wrapText="1"/>
    </xf>
    <xf numFmtId="0" fontId="0" fillId="0" borderId="0" xfId="0" applyFont="1" applyFill="1" applyBorder="1"/>
    <xf numFmtId="0" fontId="13" fillId="0" borderId="0" xfId="3" applyFont="1" applyFill="1" applyBorder="1" applyAlignment="1">
      <alignment horizontal="left" wrapText="1"/>
    </xf>
    <xf numFmtId="0" fontId="3" fillId="0" borderId="0" xfId="0" applyFont="1" applyFill="1" applyAlignment="1">
      <alignment horizontal="left"/>
    </xf>
    <xf numFmtId="0" fontId="0" fillId="0" borderId="0" xfId="0" applyFont="1" applyFill="1"/>
    <xf numFmtId="0" fontId="13" fillId="0" borderId="0" xfId="3" applyFont="1" applyFill="1" applyBorder="1" applyAlignment="1"/>
    <xf numFmtId="0" fontId="7" fillId="6" borderId="0" xfId="0" applyFont="1" applyFill="1" applyBorder="1"/>
    <xf numFmtId="0" fontId="0" fillId="0" borderId="0" xfId="0" applyFill="1" applyAlignment="1">
      <alignment wrapText="1"/>
    </xf>
    <xf numFmtId="44" fontId="2" fillId="0" borderId="0" xfId="0" applyNumberFormat="1" applyFont="1" applyBorder="1" applyAlignment="1">
      <alignment horizontal="center"/>
    </xf>
    <xf numFmtId="14" fontId="0" fillId="0" borderId="0" xfId="0" applyNumberFormat="1" applyBorder="1"/>
    <xf numFmtId="44" fontId="6" fillId="0" borderId="0" xfId="0" applyNumberFormat="1" applyFont="1" applyBorder="1" applyAlignment="1">
      <alignment horizontal="center"/>
    </xf>
    <xf numFmtId="0" fontId="21" fillId="0" borderId="14" xfId="0" applyFont="1" applyBorder="1"/>
    <xf numFmtId="0" fontId="9" fillId="0" borderId="14" xfId="0" applyFont="1" applyBorder="1" applyAlignment="1">
      <alignment horizontal="center" vertical="center" wrapText="1"/>
    </xf>
    <xf numFmtId="0" fontId="2" fillId="0" borderId="14" xfId="0" applyFont="1" applyBorder="1" applyAlignment="1">
      <alignment horizontal="center" vertical="center" wrapText="1"/>
    </xf>
    <xf numFmtId="16" fontId="7" fillId="9" borderId="12" xfId="0" applyNumberFormat="1" applyFont="1" applyFill="1" applyBorder="1" applyAlignment="1">
      <alignment horizontal="center" vertical="center" wrapText="1"/>
    </xf>
    <xf numFmtId="0" fontId="7" fillId="9" borderId="15"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2" fillId="0" borderId="0" xfId="0" applyFont="1" applyFill="1" applyBorder="1" applyAlignment="1">
      <alignment horizontal="center" vertical="center"/>
    </xf>
    <xf numFmtId="16" fontId="0" fillId="9" borderId="14" xfId="0" applyNumberFormat="1" applyFill="1" applyBorder="1" applyAlignment="1">
      <alignment horizontal="center" vertical="center" wrapText="1"/>
    </xf>
    <xf numFmtId="0" fontId="13" fillId="0" borderId="14" xfId="3" applyBorder="1" applyAlignment="1"/>
    <xf numFmtId="0" fontId="0" fillId="9" borderId="14" xfId="0" applyFont="1" applyFill="1" applyBorder="1" applyAlignment="1">
      <alignment vertical="center" wrapText="1"/>
    </xf>
    <xf numFmtId="0" fontId="7" fillId="6" borderId="14" xfId="0" applyFont="1" applyFill="1" applyBorder="1"/>
    <xf numFmtId="0" fontId="0" fillId="6" borderId="14" xfId="0" applyFill="1" applyBorder="1" applyAlignment="1">
      <alignment vertical="center" wrapText="1"/>
    </xf>
    <xf numFmtId="16" fontId="0" fillId="6" borderId="14" xfId="0" applyNumberFormat="1" applyFill="1" applyBorder="1" applyAlignment="1">
      <alignment horizontal="center" vertical="center" wrapText="1"/>
    </xf>
    <xf numFmtId="0" fontId="13" fillId="6" borderId="14" xfId="3" applyFill="1" applyBorder="1"/>
    <xf numFmtId="0" fontId="0" fillId="6" borderId="14" xfId="0" applyFill="1" applyBorder="1"/>
    <xf numFmtId="0" fontId="0" fillId="6" borderId="14" xfId="0" applyFill="1" applyBorder="1" applyAlignment="1">
      <alignment horizontal="center"/>
    </xf>
    <xf numFmtId="0" fontId="0" fillId="0" borderId="10" xfId="0" applyBorder="1" applyAlignment="1">
      <alignment vertical="center" wrapText="1"/>
    </xf>
    <xf numFmtId="16" fontId="0" fillId="0" borderId="11" xfId="0" applyNumberFormat="1" applyBorder="1" applyAlignment="1">
      <alignment horizontal="center" vertical="center" wrapText="1"/>
    </xf>
    <xf numFmtId="0" fontId="2" fillId="6" borderId="0" xfId="0" applyFont="1" applyFill="1" applyBorder="1" applyAlignment="1">
      <alignment vertical="center" wrapText="1"/>
    </xf>
    <xf numFmtId="0" fontId="7" fillId="0" borderId="9" xfId="0" applyFont="1" applyBorder="1" applyAlignment="1">
      <alignment horizontal="left" vertical="center"/>
    </xf>
    <xf numFmtId="0" fontId="0" fillId="6" borderId="7" xfId="0" applyFont="1" applyFill="1" applyBorder="1" applyAlignment="1">
      <alignment horizontal="left" vertical="center" indent="2"/>
    </xf>
    <xf numFmtId="0" fontId="0" fillId="6" borderId="1" xfId="0" applyFont="1" applyFill="1" applyBorder="1" applyAlignment="1">
      <alignment vertical="center" wrapText="1"/>
    </xf>
    <xf numFmtId="0" fontId="0" fillId="6" borderId="2" xfId="0" applyFont="1" applyFill="1" applyBorder="1" applyAlignment="1">
      <alignment horizontal="left" vertical="center" indent="2"/>
    </xf>
    <xf numFmtId="0" fontId="0" fillId="6" borderId="3" xfId="0" applyFont="1" applyFill="1" applyBorder="1" applyAlignment="1">
      <alignment vertical="center" wrapText="1"/>
    </xf>
    <xf numFmtId="0" fontId="0" fillId="6" borderId="4" xfId="0" applyFont="1" applyFill="1" applyBorder="1" applyAlignment="1">
      <alignment vertical="center" wrapText="1"/>
    </xf>
    <xf numFmtId="0" fontId="0" fillId="6" borderId="0" xfId="0" applyFill="1" applyBorder="1" applyAlignment="1"/>
    <xf numFmtId="0" fontId="2" fillId="0" borderId="0" xfId="0" applyFont="1" applyFill="1"/>
    <xf numFmtId="0" fontId="2" fillId="0" borderId="0" xfId="0" applyFont="1" applyFill="1" applyAlignment="1">
      <alignment horizontal="center"/>
    </xf>
    <xf numFmtId="0" fontId="0" fillId="0" borderId="3" xfId="0" applyFont="1" applyBorder="1"/>
    <xf numFmtId="0" fontId="0" fillId="6" borderId="40" xfId="0" applyFont="1" applyFill="1" applyBorder="1"/>
    <xf numFmtId="0" fontId="3" fillId="6" borderId="41" xfId="0" applyFont="1" applyFill="1" applyBorder="1" applyAlignment="1"/>
    <xf numFmtId="0" fontId="0" fillId="6" borderId="41" xfId="0" applyFont="1" applyFill="1" applyBorder="1"/>
    <xf numFmtId="0" fontId="0" fillId="6" borderId="42" xfId="0" applyFont="1" applyFill="1" applyBorder="1"/>
    <xf numFmtId="0" fontId="0" fillId="6" borderId="46" xfId="0" applyFont="1" applyFill="1" applyBorder="1"/>
    <xf numFmtId="0" fontId="0" fillId="6" borderId="47" xfId="0" applyFont="1" applyFill="1" applyBorder="1"/>
    <xf numFmtId="0" fontId="0" fillId="0" borderId="46" xfId="0" applyFont="1" applyBorder="1"/>
    <xf numFmtId="0" fontId="0" fillId="6" borderId="43" xfId="0" applyFont="1" applyFill="1" applyBorder="1"/>
    <xf numFmtId="0" fontId="0" fillId="6" borderId="44" xfId="0" applyFont="1" applyFill="1" applyBorder="1"/>
    <xf numFmtId="0" fontId="0" fillId="6" borderId="45" xfId="0" applyFont="1" applyFill="1" applyBorder="1"/>
    <xf numFmtId="0" fontId="3" fillId="6" borderId="40" xfId="0" applyFont="1" applyFill="1" applyBorder="1" applyAlignment="1"/>
    <xf numFmtId="0" fontId="3" fillId="6" borderId="42" xfId="0" applyFont="1" applyFill="1" applyBorder="1" applyAlignment="1"/>
    <xf numFmtId="0" fontId="19" fillId="6" borderId="46" xfId="0" applyFont="1" applyFill="1" applyBorder="1"/>
    <xf numFmtId="0" fontId="0" fillId="6" borderId="46" xfId="0" applyFont="1" applyFill="1" applyBorder="1" applyAlignment="1"/>
    <xf numFmtId="0" fontId="8" fillId="6" borderId="46" xfId="0" applyFont="1" applyFill="1" applyBorder="1" applyAlignment="1"/>
    <xf numFmtId="0" fontId="3" fillId="6" borderId="40" xfId="0" applyFont="1" applyFill="1" applyBorder="1" applyAlignment="1">
      <alignment horizontal="left"/>
    </xf>
    <xf numFmtId="0" fontId="3" fillId="6" borderId="41" xfId="0" applyFont="1" applyFill="1" applyBorder="1" applyAlignment="1">
      <alignment horizontal="left"/>
    </xf>
    <xf numFmtId="0" fontId="3" fillId="6" borderId="42" xfId="0" applyFont="1" applyFill="1" applyBorder="1" applyAlignment="1">
      <alignment horizontal="left"/>
    </xf>
    <xf numFmtId="0" fontId="13" fillId="6" borderId="47" xfId="3" applyFont="1" applyFill="1" applyBorder="1" applyAlignment="1">
      <alignment wrapText="1"/>
    </xf>
    <xf numFmtId="0" fontId="15" fillId="6" borderId="46" xfId="0" applyFont="1" applyFill="1" applyBorder="1" applyAlignment="1">
      <alignment vertical="center" wrapText="1"/>
    </xf>
    <xf numFmtId="0" fontId="13" fillId="6" borderId="45" xfId="3" applyFont="1" applyFill="1" applyBorder="1" applyAlignment="1"/>
    <xf numFmtId="0" fontId="0" fillId="6" borderId="48" xfId="0" applyFill="1" applyBorder="1"/>
    <xf numFmtId="0" fontId="0" fillId="6" borderId="49" xfId="0" applyFill="1" applyBorder="1"/>
    <xf numFmtId="0" fontId="0" fillId="6" borderId="50" xfId="0" applyFill="1" applyBorder="1"/>
    <xf numFmtId="0" fontId="0" fillId="6" borderId="51" xfId="0" applyFill="1" applyBorder="1"/>
    <xf numFmtId="0" fontId="2" fillId="6" borderId="0" xfId="0" applyFont="1" applyFill="1" applyBorder="1" applyAlignment="1">
      <alignment horizontal="right"/>
    </xf>
    <xf numFmtId="0" fontId="7" fillId="6" borderId="0" xfId="0" applyFont="1" applyFill="1" applyBorder="1" applyAlignment="1">
      <alignment horizontal="left" vertical="center"/>
    </xf>
    <xf numFmtId="0" fontId="9" fillId="6" borderId="0" xfId="0" applyFont="1" applyFill="1" applyBorder="1" applyAlignment="1">
      <alignment horizontal="left" vertical="center" indent="5"/>
    </xf>
    <xf numFmtId="0" fontId="20" fillId="6" borderId="40" xfId="0" applyFont="1" applyFill="1" applyBorder="1"/>
    <xf numFmtId="0" fontId="20" fillId="6" borderId="41" xfId="0" applyFont="1" applyFill="1" applyBorder="1"/>
    <xf numFmtId="0" fontId="20" fillId="6" borderId="42" xfId="0" applyFont="1" applyFill="1" applyBorder="1"/>
    <xf numFmtId="0" fontId="3" fillId="6" borderId="46" xfId="0" applyFont="1" applyFill="1" applyBorder="1" applyAlignment="1">
      <alignment horizontal="left" wrapText="1"/>
    </xf>
    <xf numFmtId="0" fontId="3" fillId="6" borderId="0" xfId="0" applyFont="1" applyFill="1" applyBorder="1" applyAlignment="1">
      <alignment horizontal="left" wrapText="1"/>
    </xf>
    <xf numFmtId="0" fontId="3" fillId="6" borderId="47" xfId="0" applyFont="1" applyFill="1" applyBorder="1" applyAlignment="1">
      <alignment horizontal="left" wrapText="1"/>
    </xf>
    <xf numFmtId="0" fontId="20" fillId="0" borderId="46" xfId="0" applyFont="1" applyBorder="1"/>
    <xf numFmtId="0" fontId="20" fillId="6" borderId="0" xfId="0" applyFont="1" applyFill="1" applyBorder="1"/>
    <xf numFmtId="0" fontId="20" fillId="6" borderId="47" xfId="0" applyFont="1" applyFill="1" applyBorder="1"/>
    <xf numFmtId="0" fontId="3" fillId="6" borderId="46" xfId="0" applyFont="1" applyFill="1" applyBorder="1" applyAlignment="1">
      <alignment horizontal="left" indent="4"/>
    </xf>
    <xf numFmtId="0" fontId="3" fillId="6" borderId="46" xfId="0" applyNumberFormat="1" applyFont="1" applyFill="1" applyBorder="1" applyAlignment="1">
      <alignment horizontal="left" indent="2"/>
    </xf>
    <xf numFmtId="0" fontId="3" fillId="6" borderId="46" xfId="0" applyNumberFormat="1" applyFont="1" applyFill="1" applyBorder="1" applyAlignment="1">
      <alignment horizontal="left" indent="4"/>
    </xf>
    <xf numFmtId="0" fontId="3" fillId="6" borderId="46" xfId="0" applyNumberFormat="1" applyFont="1" applyFill="1" applyBorder="1" applyAlignment="1">
      <alignment horizontal="left" indent="6"/>
    </xf>
    <xf numFmtId="0" fontId="3" fillId="6" borderId="46" xfId="0" applyNumberFormat="1" applyFont="1" applyFill="1" applyBorder="1" applyAlignment="1"/>
    <xf numFmtId="0" fontId="3" fillId="6" borderId="46" xfId="0" applyFont="1" applyFill="1" applyBorder="1" applyAlignment="1">
      <alignment horizontal="left" indent="2"/>
    </xf>
    <xf numFmtId="0" fontId="3" fillId="6" borderId="43" xfId="0" applyFont="1" applyFill="1" applyBorder="1" applyAlignment="1">
      <alignment horizontal="left" indent="4"/>
    </xf>
    <xf numFmtId="0" fontId="20" fillId="6" borderId="46" xfId="0" applyFont="1" applyFill="1" applyBorder="1"/>
    <xf numFmtId="0" fontId="3" fillId="6" borderId="0" xfId="0" applyFont="1" applyFill="1" applyBorder="1"/>
    <xf numFmtId="0" fontId="3" fillId="6" borderId="0" xfId="0" applyNumberFormat="1" applyFont="1" applyFill="1" applyBorder="1"/>
    <xf numFmtId="0" fontId="20" fillId="6" borderId="43" xfId="0" applyFont="1" applyFill="1" applyBorder="1"/>
    <xf numFmtId="0" fontId="20" fillId="6" borderId="44" xfId="0" applyFont="1" applyFill="1" applyBorder="1"/>
    <xf numFmtId="0" fontId="20" fillId="6" borderId="45" xfId="0" applyFont="1" applyFill="1" applyBorder="1"/>
    <xf numFmtId="17" fontId="2" fillId="0" borderId="2" xfId="0" applyNumberFormat="1" applyFont="1" applyBorder="1" applyAlignment="1">
      <alignment horizontal="center"/>
    </xf>
    <xf numFmtId="0" fontId="2" fillId="0" borderId="3"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4" borderId="5" xfId="0" quotePrefix="1" applyFill="1" applyBorder="1" applyAlignment="1">
      <alignment horizontal="left" indent="2"/>
    </xf>
    <xf numFmtId="44" fontId="0" fillId="0" borderId="1" xfId="1" applyFont="1" applyBorder="1" applyAlignment="1">
      <alignment horizontal="right"/>
    </xf>
    <xf numFmtId="0" fontId="0" fillId="0" borderId="5" xfId="0" applyBorder="1" applyAlignment="1"/>
    <xf numFmtId="0" fontId="0" fillId="0" borderId="0" xfId="0" applyBorder="1" applyAlignment="1"/>
    <xf numFmtId="0" fontId="0" fillId="0" borderId="7" xfId="0" applyBorder="1" applyAlignment="1"/>
    <xf numFmtId="0" fontId="0" fillId="0" borderId="1" xfId="0" applyBorder="1" applyAlignment="1"/>
    <xf numFmtId="0" fontId="2" fillId="0" borderId="1" xfId="0" applyNumberFormat="1" applyFont="1" applyBorder="1" applyAlignment="1"/>
    <xf numFmtId="0" fontId="0" fillId="0" borderId="0" xfId="0" applyFill="1" applyAlignment="1">
      <alignment horizontal="left" vertical="top" wrapText="1"/>
    </xf>
    <xf numFmtId="44" fontId="0" fillId="0" borderId="1" xfId="1" applyFont="1" applyFill="1" applyBorder="1" applyAlignment="1">
      <alignment horizontal="right"/>
    </xf>
    <xf numFmtId="44" fontId="0" fillId="0" borderId="6" xfId="0" applyNumberFormat="1" applyBorder="1"/>
    <xf numFmtId="44" fontId="2" fillId="0" borderId="6" xfId="0" applyNumberFormat="1" applyFont="1" applyBorder="1" applyAlignment="1">
      <alignment horizontal="center"/>
    </xf>
    <xf numFmtId="14" fontId="0" fillId="0" borderId="1" xfId="0" applyNumberFormat="1" applyBorder="1"/>
    <xf numFmtId="44" fontId="0" fillId="0" borderId="1" xfId="0" applyNumberFormat="1" applyBorder="1"/>
    <xf numFmtId="44" fontId="0" fillId="5" borderId="1" xfId="0" applyNumberFormat="1" applyFill="1" applyBorder="1" applyAlignment="1">
      <alignment horizontal="center"/>
    </xf>
    <xf numFmtId="0" fontId="5" fillId="0" borderId="0" xfId="0" applyFont="1" applyBorder="1"/>
    <xf numFmtId="0" fontId="5" fillId="0" borderId="5" xfId="0" applyFont="1" applyBorder="1" applyAlignment="1">
      <alignment horizontal="center"/>
    </xf>
    <xf numFmtId="0" fontId="5" fillId="0" borderId="0" xfId="0" applyFont="1" applyBorder="1" applyAlignment="1">
      <alignment horizontal="center"/>
    </xf>
    <xf numFmtId="44" fontId="5" fillId="0" borderId="0" xfId="0" applyNumberFormat="1" applyFont="1" applyBorder="1" applyAlignment="1">
      <alignment horizontal="center"/>
    </xf>
    <xf numFmtId="44" fontId="5" fillId="0" borderId="6" xfId="0" applyNumberFormat="1" applyFont="1" applyBorder="1" applyAlignment="1">
      <alignment horizontal="center"/>
    </xf>
    <xf numFmtId="44" fontId="2" fillId="0" borderId="0" xfId="0" applyNumberFormat="1" applyFont="1" applyBorder="1"/>
    <xf numFmtId="44" fontId="2" fillId="7" borderId="0" xfId="0" applyNumberFormat="1" applyFont="1" applyFill="1" applyBorder="1"/>
    <xf numFmtId="0" fontId="2" fillId="6" borderId="54" xfId="0" applyFont="1" applyFill="1" applyBorder="1" applyAlignment="1">
      <alignment horizontal="center"/>
    </xf>
    <xf numFmtId="0" fontId="2" fillId="6" borderId="55" xfId="0" applyFont="1" applyFill="1" applyBorder="1" applyAlignment="1"/>
    <xf numFmtId="0" fontId="2" fillId="6" borderId="56" xfId="0" applyFont="1" applyFill="1" applyBorder="1" applyAlignment="1">
      <alignment horizontal="center"/>
    </xf>
    <xf numFmtId="0" fontId="0" fillId="6" borderId="48" xfId="0" applyFont="1" applyFill="1" applyBorder="1" applyAlignment="1">
      <alignment horizontal="right"/>
    </xf>
    <xf numFmtId="0" fontId="2" fillId="6" borderId="49" xfId="0" applyFont="1" applyFill="1" applyBorder="1" applyAlignment="1">
      <alignment horizontal="center"/>
    </xf>
    <xf numFmtId="0" fontId="0" fillId="6" borderId="48" xfId="0" applyFill="1" applyBorder="1" applyAlignment="1">
      <alignment horizontal="right"/>
    </xf>
    <xf numFmtId="0" fontId="4" fillId="0" borderId="3" xfId="0" applyFont="1" applyFill="1" applyBorder="1" applyAlignment="1">
      <alignment vertical="center"/>
    </xf>
    <xf numFmtId="0" fontId="25" fillId="6" borderId="44" xfId="3" applyFont="1" applyFill="1" applyBorder="1" applyAlignment="1">
      <alignment vertical="top"/>
    </xf>
    <xf numFmtId="0" fontId="0" fillId="6" borderId="0" xfId="0" applyFill="1" applyBorder="1" applyAlignment="1">
      <alignment horizontal="left" vertical="top" wrapText="1"/>
    </xf>
    <xf numFmtId="0" fontId="0" fillId="6" borderId="0" xfId="0" applyFill="1" applyBorder="1" applyAlignment="1">
      <alignment vertical="top"/>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20" fillId="0" borderId="53" xfId="0" applyFont="1" applyFill="1" applyBorder="1"/>
    <xf numFmtId="0" fontId="20" fillId="0" borderId="0" xfId="0" applyFont="1" applyFill="1" applyBorder="1"/>
    <xf numFmtId="44" fontId="0" fillId="7" borderId="49" xfId="0" applyNumberFormat="1" applyFill="1" applyBorder="1"/>
    <xf numFmtId="44" fontId="0" fillId="5" borderId="57" xfId="0" applyNumberFormat="1" applyFill="1" applyBorder="1"/>
    <xf numFmtId="44" fontId="0" fillId="5" borderId="1" xfId="0" applyNumberFormat="1" applyFill="1" applyBorder="1"/>
    <xf numFmtId="44" fontId="0" fillId="8" borderId="52" xfId="0" applyNumberFormat="1" applyFill="1" applyBorder="1"/>
    <xf numFmtId="0" fontId="0" fillId="6" borderId="0" xfId="0" applyFill="1" applyBorder="1" applyAlignment="1">
      <alignment horizontal="left" wrapText="1"/>
    </xf>
    <xf numFmtId="0" fontId="0" fillId="6" borderId="6" xfId="0" applyFill="1" applyBorder="1" applyAlignment="1">
      <alignment horizontal="left" wrapText="1"/>
    </xf>
    <xf numFmtId="0" fontId="0" fillId="6" borderId="1" xfId="0" applyFill="1" applyBorder="1" applyAlignment="1">
      <alignment horizontal="left" wrapText="1"/>
    </xf>
    <xf numFmtId="0" fontId="0" fillId="6" borderId="8" xfId="0" applyFill="1" applyBorder="1" applyAlignment="1">
      <alignment horizontal="left" wrapText="1"/>
    </xf>
    <xf numFmtId="0" fontId="0" fillId="6" borderId="0" xfId="0" applyFill="1" applyBorder="1" applyAlignment="1">
      <alignment horizontal="left" vertical="top"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2" fillId="6" borderId="0" xfId="0" applyFont="1" applyFill="1" applyBorder="1" applyAlignment="1">
      <alignment horizontal="center"/>
    </xf>
    <xf numFmtId="0" fontId="0" fillId="3" borderId="0" xfId="0" applyFill="1" applyBorder="1" applyAlignment="1">
      <alignment horizontal="center"/>
    </xf>
    <xf numFmtId="0" fontId="8" fillId="2" borderId="0" xfId="0" applyFont="1" applyFill="1" applyBorder="1" applyAlignment="1">
      <alignment horizontal="center"/>
    </xf>
    <xf numFmtId="0" fontId="0" fillId="4" borderId="0" xfId="0" applyFill="1" applyBorder="1" applyAlignment="1">
      <alignment horizontal="center"/>
    </xf>
    <xf numFmtId="0" fontId="4" fillId="9" borderId="9"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3" fillId="6" borderId="46" xfId="0" applyFont="1" applyFill="1" applyBorder="1" applyAlignment="1">
      <alignment horizontal="left" wrapText="1"/>
    </xf>
    <xf numFmtId="0" fontId="3" fillId="6" borderId="0" xfId="0" applyFont="1" applyFill="1" applyBorder="1" applyAlignment="1">
      <alignment horizontal="left" wrapText="1"/>
    </xf>
    <xf numFmtId="0" fontId="3" fillId="6" borderId="47" xfId="0" applyFont="1" applyFill="1" applyBorder="1" applyAlignment="1">
      <alignment horizontal="left" wrapText="1"/>
    </xf>
    <xf numFmtId="0" fontId="20" fillId="6" borderId="0" xfId="0" applyFont="1" applyFill="1" applyBorder="1" applyAlignment="1">
      <alignment horizontal="left" vertical="top" wrapText="1"/>
    </xf>
    <xf numFmtId="0" fontId="20" fillId="6" borderId="47" xfId="0" applyFont="1" applyFill="1" applyBorder="1" applyAlignment="1">
      <alignment horizontal="left" vertical="top" wrapText="1"/>
    </xf>
    <xf numFmtId="0" fontId="20" fillId="6" borderId="0" xfId="0" applyNumberFormat="1" applyFont="1" applyFill="1" applyBorder="1" applyAlignment="1">
      <alignment horizontal="left" vertical="top" wrapText="1"/>
    </xf>
    <xf numFmtId="0" fontId="20" fillId="6" borderId="47" xfId="0" applyNumberFormat="1" applyFont="1" applyFill="1" applyBorder="1" applyAlignment="1">
      <alignment horizontal="left" vertical="top" wrapText="1"/>
    </xf>
    <xf numFmtId="0" fontId="20" fillId="6" borderId="44" xfId="0" applyNumberFormat="1" applyFont="1" applyFill="1" applyBorder="1" applyAlignment="1">
      <alignment horizontal="left" vertical="top" wrapText="1"/>
    </xf>
    <xf numFmtId="0" fontId="20" fillId="6" borderId="45" xfId="0" applyNumberFormat="1" applyFont="1" applyFill="1" applyBorder="1" applyAlignment="1">
      <alignment horizontal="left" vertical="top" wrapText="1"/>
    </xf>
    <xf numFmtId="0" fontId="3" fillId="0" borderId="5"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4" fillId="9" borderId="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0" fillId="0" borderId="0" xfId="0" applyAlignment="1">
      <alignment horizontal="left"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0" fillId="0" borderId="0" xfId="0" applyAlignment="1">
      <alignment wrapText="1"/>
    </xf>
    <xf numFmtId="0" fontId="0" fillId="0" borderId="0" xfId="0" applyFill="1" applyAlignment="1">
      <alignment horizontal="left" wrapText="1"/>
    </xf>
    <xf numFmtId="0" fontId="0" fillId="3" borderId="0" xfId="0" applyFill="1" applyAlignment="1">
      <alignment horizontal="left" vertical="top" wrapText="1"/>
    </xf>
    <xf numFmtId="0" fontId="2" fillId="9" borderId="23" xfId="0" applyFont="1" applyFill="1" applyBorder="1" applyAlignment="1">
      <alignment horizontal="center"/>
    </xf>
    <xf numFmtId="0" fontId="2" fillId="9" borderId="23" xfId="0" applyFont="1" applyFill="1" applyBorder="1" applyAlignment="1">
      <alignment horizontal="center" wrapText="1"/>
    </xf>
    <xf numFmtId="0" fontId="2" fillId="9" borderId="24" xfId="0" applyFont="1" applyFill="1" applyBorder="1" applyAlignment="1">
      <alignment horizontal="center" wrapText="1"/>
    </xf>
    <xf numFmtId="0" fontId="2" fillId="9" borderId="38" xfId="0" applyFont="1" applyFill="1" applyBorder="1" applyAlignment="1">
      <alignment horizontal="center"/>
    </xf>
    <xf numFmtId="0" fontId="2" fillId="9" borderId="21" xfId="0" applyFont="1" applyFill="1" applyBorder="1" applyAlignment="1">
      <alignment horizontal="center"/>
    </xf>
    <xf numFmtId="0" fontId="2" fillId="9" borderId="39" xfId="0" applyFont="1" applyFill="1" applyBorder="1" applyAlignment="1">
      <alignment horizontal="center"/>
    </xf>
    <xf numFmtId="42" fontId="0" fillId="0" borderId="31" xfId="0" applyNumberFormat="1" applyBorder="1" applyAlignment="1">
      <alignment horizontal="center" vertical="center" wrapText="1"/>
    </xf>
    <xf numFmtId="42" fontId="0" fillId="0" borderId="26" xfId="0" applyNumberFormat="1" applyBorder="1" applyAlignment="1">
      <alignment horizontal="center" vertical="center" wrapText="1"/>
    </xf>
    <xf numFmtId="0" fontId="0" fillId="10" borderId="25" xfId="0" applyFill="1" applyBorder="1" applyAlignment="1">
      <alignment horizontal="center" vertical="center" wrapText="1"/>
    </xf>
    <xf numFmtId="0" fontId="0" fillId="0" borderId="14" xfId="0" applyBorder="1" applyAlignment="1">
      <alignment horizontal="center" vertical="center" wrapText="1"/>
    </xf>
    <xf numFmtId="42" fontId="0" fillId="0" borderId="14" xfId="0" applyNumberFormat="1" applyBorder="1" applyAlignment="1">
      <alignment horizontal="center" vertical="center" wrapText="1"/>
    </xf>
    <xf numFmtId="0" fontId="0" fillId="10" borderId="30" xfId="0" applyFill="1" applyBorder="1" applyAlignment="1">
      <alignment horizontal="center" vertical="center" wrapText="1"/>
    </xf>
    <xf numFmtId="0" fontId="0" fillId="0" borderId="13" xfId="0" applyBorder="1" applyAlignment="1">
      <alignment horizontal="center" vertical="center" wrapText="1"/>
    </xf>
    <xf numFmtId="42" fontId="0" fillId="0" borderId="13" xfId="0" applyNumberFormat="1" applyBorder="1" applyAlignment="1">
      <alignment horizontal="center" vertical="center" wrapText="1"/>
    </xf>
    <xf numFmtId="42" fontId="0" fillId="0" borderId="33" xfId="0" applyNumberFormat="1" applyBorder="1" applyAlignment="1">
      <alignment horizontal="center" vertical="center" wrapText="1"/>
    </xf>
    <xf numFmtId="0" fontId="0" fillId="10" borderId="32" xfId="0" applyFill="1" applyBorder="1" applyAlignment="1">
      <alignment horizontal="center" vertical="center" wrapText="1"/>
    </xf>
    <xf numFmtId="0" fontId="0" fillId="0" borderId="12" xfId="0" applyBorder="1" applyAlignment="1">
      <alignment horizontal="center" vertical="center" wrapText="1"/>
    </xf>
    <xf numFmtId="42" fontId="0" fillId="0" borderId="12" xfId="0" applyNumberFormat="1" applyBorder="1" applyAlignment="1">
      <alignment horizontal="center" vertical="center" wrapText="1"/>
    </xf>
    <xf numFmtId="0" fontId="2" fillId="6" borderId="9" xfId="0" applyFont="1" applyFill="1" applyBorder="1" applyAlignment="1">
      <alignment horizontal="center"/>
    </xf>
    <xf numFmtId="0" fontId="2" fillId="6" borderId="11" xfId="0" applyFont="1" applyFill="1" applyBorder="1" applyAlignment="1">
      <alignment horizontal="center"/>
    </xf>
    <xf numFmtId="0" fontId="2" fillId="0" borderId="0" xfId="0" applyFont="1" applyFill="1" applyAlignment="1">
      <alignment horizontal="left" wrapText="1"/>
    </xf>
    <xf numFmtId="165" fontId="2" fillId="6" borderId="14" xfId="0" applyNumberFormat="1" applyFont="1" applyFill="1" applyBorder="1" applyAlignment="1">
      <alignment horizontal="center"/>
    </xf>
    <xf numFmtId="0" fontId="0" fillId="4" borderId="0" xfId="0" applyFill="1" applyAlignment="1">
      <alignment horizontal="left" vertical="top" wrapText="1"/>
    </xf>
    <xf numFmtId="0" fontId="3" fillId="0" borderId="5" xfId="0" applyFont="1" applyFill="1" applyBorder="1" applyAlignment="1">
      <alignment horizontal="center"/>
    </xf>
    <xf numFmtId="0" fontId="3" fillId="0" borderId="0" xfId="0" applyFont="1" applyFill="1" applyBorder="1" applyAlignment="1">
      <alignment horizontal="center"/>
    </xf>
    <xf numFmtId="0" fontId="3" fillId="0" borderId="6" xfId="0" applyFont="1" applyFill="1" applyBorder="1" applyAlignment="1">
      <alignment horizontal="center"/>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50" xfId="0" applyFont="1" applyBorder="1" applyAlignment="1">
      <alignment horizontal="left" vertical="top"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3" fillId="0" borderId="5" xfId="0" applyFont="1" applyBorder="1" applyAlignment="1">
      <alignment horizontal="left"/>
    </xf>
    <xf numFmtId="0" fontId="3" fillId="0" borderId="0" xfId="0" applyFont="1" applyBorder="1" applyAlignment="1">
      <alignment horizontal="left"/>
    </xf>
    <xf numFmtId="44" fontId="5" fillId="0" borderId="0" xfId="0" applyNumberFormat="1" applyFont="1" applyBorder="1" applyAlignment="1">
      <alignment horizontal="center"/>
    </xf>
    <xf numFmtId="44" fontId="5" fillId="0" borderId="6" xfId="0" applyNumberFormat="1" applyFont="1" applyBorder="1" applyAlignment="1">
      <alignment horizontal="center"/>
    </xf>
    <xf numFmtId="44" fontId="3" fillId="0" borderId="0" xfId="0" applyNumberFormat="1" applyFont="1" applyBorder="1" applyAlignment="1">
      <alignment horizontal="center"/>
    </xf>
    <xf numFmtId="44" fontId="3" fillId="0" borderId="6" xfId="0" applyNumberFormat="1" applyFont="1" applyBorder="1" applyAlignment="1">
      <alignment horizontal="center"/>
    </xf>
    <xf numFmtId="0" fontId="0" fillId="6" borderId="0" xfId="0" applyFont="1" applyFill="1" applyBorder="1" applyAlignment="1">
      <alignment horizontal="left"/>
    </xf>
    <xf numFmtId="0" fontId="3" fillId="6" borderId="54" xfId="0" applyFont="1" applyFill="1" applyBorder="1" applyAlignment="1">
      <alignment horizontal="center"/>
    </xf>
    <xf numFmtId="0" fontId="3" fillId="6" borderId="55" xfId="0" applyFont="1" applyFill="1" applyBorder="1" applyAlignment="1">
      <alignment horizontal="center"/>
    </xf>
    <xf numFmtId="0" fontId="3" fillId="6" borderId="56" xfId="0" applyFont="1" applyFill="1" applyBorder="1" applyAlignment="1">
      <alignment horizontal="center"/>
    </xf>
    <xf numFmtId="0" fontId="2" fillId="0" borderId="5" xfId="0" applyFont="1" applyBorder="1" applyAlignment="1">
      <alignment horizontal="left"/>
    </xf>
    <xf numFmtId="0" fontId="0" fillId="6" borderId="49" xfId="0" applyFill="1" applyBorder="1" applyAlignment="1">
      <alignment horizontal="left" wrapText="1"/>
    </xf>
    <xf numFmtId="0" fontId="0" fillId="6" borderId="51" xfId="0" applyFill="1" applyBorder="1" applyAlignment="1">
      <alignment horizontal="left" wrapText="1"/>
    </xf>
    <xf numFmtId="0" fontId="0" fillId="6" borderId="52" xfId="0" applyFill="1" applyBorder="1" applyAlignment="1">
      <alignment horizontal="left" wrapText="1"/>
    </xf>
    <xf numFmtId="0" fontId="2" fillId="0" borderId="7" xfId="0" applyFont="1" applyBorder="1" applyAlignment="1">
      <alignment horizontal="right"/>
    </xf>
    <xf numFmtId="0" fontId="2" fillId="0" borderId="1" xfId="0" applyFont="1" applyBorder="1" applyAlignment="1">
      <alignment horizontal="right"/>
    </xf>
    <xf numFmtId="0" fontId="3" fillId="9" borderId="2" xfId="0" applyFont="1" applyFill="1" applyBorder="1" applyAlignment="1">
      <alignment horizontal="center"/>
    </xf>
    <xf numFmtId="0" fontId="3" fillId="9" borderId="3" xfId="0" applyFont="1" applyFill="1" applyBorder="1" applyAlignment="1">
      <alignment horizontal="center"/>
    </xf>
    <xf numFmtId="0" fontId="3" fillId="9" borderId="4" xfId="0" applyFont="1" applyFill="1" applyBorder="1" applyAlignment="1">
      <alignment horizontal="center"/>
    </xf>
    <xf numFmtId="44" fontId="2" fillId="4" borderId="9" xfId="1" applyFont="1" applyFill="1" applyBorder="1" applyAlignment="1">
      <alignment horizontal="center"/>
    </xf>
    <xf numFmtId="44" fontId="2" fillId="4" borderId="11" xfId="1" applyFont="1" applyFill="1" applyBorder="1" applyAlignment="1">
      <alignment horizontal="center"/>
    </xf>
    <xf numFmtId="0" fontId="2" fillId="0" borderId="14" xfId="0" applyFont="1" applyBorder="1" applyAlignment="1">
      <alignment horizontal="center" vertical="center" wrapText="1"/>
    </xf>
    <xf numFmtId="0" fontId="13" fillId="0" borderId="14" xfId="3" applyBorder="1" applyAlignment="1">
      <alignment wrapText="1"/>
    </xf>
    <xf numFmtId="0" fontId="17" fillId="9" borderId="9" xfId="0" applyFont="1" applyFill="1" applyBorder="1" applyAlignment="1">
      <alignment horizontal="center" vertical="center"/>
    </xf>
    <xf numFmtId="0" fontId="17" fillId="9" borderId="10" xfId="0" applyFont="1" applyFill="1" applyBorder="1" applyAlignment="1">
      <alignment horizontal="center" vertical="center"/>
    </xf>
    <xf numFmtId="0" fontId="17" fillId="9" borderId="11" xfId="0" applyFont="1" applyFill="1" applyBorder="1" applyAlignment="1">
      <alignment horizontal="center" vertical="center"/>
    </xf>
    <xf numFmtId="0" fontId="13" fillId="0" borderId="14" xfId="3" applyBorder="1" applyAlignment="1">
      <alignment horizontal="left"/>
    </xf>
    <xf numFmtId="0" fontId="2" fillId="0" borderId="14" xfId="0" applyFont="1" applyBorder="1" applyAlignment="1">
      <alignment horizontal="center" vertical="center"/>
    </xf>
    <xf numFmtId="0" fontId="7" fillId="9" borderId="14" xfId="0" applyFont="1" applyFill="1" applyBorder="1" applyAlignment="1">
      <alignment vertical="center" wrapText="1"/>
    </xf>
    <xf numFmtId="0" fontId="13" fillId="6" borderId="0" xfId="3" applyFont="1" applyFill="1" applyBorder="1" applyAlignment="1">
      <alignment horizontal="left" wrapText="1"/>
    </xf>
    <xf numFmtId="0" fontId="13" fillId="6" borderId="47" xfId="3" applyFont="1" applyFill="1" applyBorder="1" applyAlignment="1">
      <alignment horizontal="left" wrapText="1"/>
    </xf>
    <xf numFmtId="0" fontId="5" fillId="9" borderId="9"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13" fillId="6" borderId="0" xfId="3" applyFill="1" applyBorder="1" applyAlignment="1">
      <alignment horizontal="left" wrapText="1"/>
    </xf>
    <xf numFmtId="0" fontId="13" fillId="6" borderId="47" xfId="3" applyFill="1" applyBorder="1" applyAlignment="1">
      <alignment horizontal="left" wrapText="1"/>
    </xf>
    <xf numFmtId="0" fontId="13" fillId="0" borderId="0" xfId="3" applyFont="1" applyAlignment="1">
      <alignment horizontal="lef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99FF"/>
      <color rgb="FF66FFFF"/>
      <color rgb="FFFF99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gi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623324</xdr:colOff>
      <xdr:row>31</xdr:row>
      <xdr:rowOff>123825</xdr:rowOff>
    </xdr:from>
    <xdr:to>
      <xdr:col>11</xdr:col>
      <xdr:colOff>694403</xdr:colOff>
      <xdr:row>36</xdr:row>
      <xdr:rowOff>180975</xdr:rowOff>
    </xdr:to>
    <xdr:sp macro="" textlink="">
      <xdr:nvSpPr>
        <xdr:cNvPr id="2" name="TextBox 1">
          <a:extLst>
            <a:ext uri="{FF2B5EF4-FFF2-40B4-BE49-F238E27FC236}">
              <a16:creationId xmlns:a16="http://schemas.microsoft.com/office/drawing/2014/main" id="{56357E12-87D3-443A-8D38-E7AF944C2595}"/>
            </a:ext>
          </a:extLst>
        </xdr:cNvPr>
        <xdr:cNvSpPr txBox="1"/>
      </xdr:nvSpPr>
      <xdr:spPr>
        <a:xfrm>
          <a:off x="4730340" y="6555760"/>
          <a:ext cx="4659466" cy="10301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Check</a:t>
          </a:r>
          <a:r>
            <a:rPr lang="en-US" sz="1100" baseline="0"/>
            <a:t> Sums</a:t>
          </a:r>
          <a:r>
            <a:rPr lang="en-US" sz="1100"/>
            <a:t> to Validate</a:t>
          </a:r>
          <a:r>
            <a:rPr lang="en-US" sz="1100" baseline="0"/>
            <a:t> Your Entries</a:t>
          </a:r>
          <a:r>
            <a:rPr lang="en-US" sz="1100"/>
            <a:t>: </a:t>
          </a:r>
        </a:p>
        <a:p>
          <a:pPr algn="l"/>
          <a:r>
            <a:rPr lang="en-US" sz="1100"/>
            <a:t>1.  Excess of Revenues Over Expenses</a:t>
          </a:r>
          <a:r>
            <a:rPr lang="en-US" sz="1100" baseline="0"/>
            <a:t> = Total Revenues - Total Expenses</a:t>
          </a:r>
          <a:endParaRPr lang="en-US" sz="1100"/>
        </a:p>
        <a:p>
          <a:pPr algn="l"/>
          <a:r>
            <a:rPr lang="en-US" sz="1100"/>
            <a:t>2.  </a:t>
          </a:r>
          <a:r>
            <a:rPr lang="en-US" sz="1100" baseline="0">
              <a:solidFill>
                <a:schemeClr val="dk1"/>
              </a:solidFill>
              <a:effectLst/>
              <a:latin typeface="+mn-lt"/>
              <a:ea typeface="+mn-ea"/>
              <a:cs typeface="+mn-cs"/>
            </a:rPr>
            <a:t>Excess of Revenues Over Expenses= </a:t>
          </a:r>
          <a:r>
            <a:rPr lang="en-US" sz="1100">
              <a:solidFill>
                <a:schemeClr val="dk1"/>
              </a:solidFill>
              <a:effectLst/>
              <a:latin typeface="+mn-lt"/>
              <a:ea typeface="+mn-ea"/>
              <a:cs typeface="+mn-cs"/>
            </a:rPr>
            <a:t>Change in</a:t>
          </a:r>
          <a:r>
            <a:rPr lang="en-US" sz="1100" baseline="0">
              <a:solidFill>
                <a:schemeClr val="dk1"/>
              </a:solidFill>
              <a:effectLst/>
              <a:latin typeface="+mn-lt"/>
              <a:ea typeface="+mn-ea"/>
              <a:cs typeface="+mn-cs"/>
            </a:rPr>
            <a:t> Total Net Assets from previous period </a:t>
          </a:r>
          <a:r>
            <a:rPr lang="en-US" sz="1100" baseline="0">
              <a:solidFill>
                <a:srgbClr val="FF0000"/>
              </a:solidFill>
              <a:effectLst/>
              <a:latin typeface="+mn-lt"/>
              <a:ea typeface="+mn-ea"/>
              <a:cs typeface="+mn-cs"/>
            </a:rPr>
            <a:t>*see Monthly-End Activity Report Tab for example</a:t>
          </a:r>
        </a:p>
        <a:p>
          <a:pPr algn="l"/>
          <a:r>
            <a:rPr lang="en-US" sz="1100"/>
            <a:t>3.  Total Assets = Total Liabilities + Net Assets</a:t>
          </a:r>
          <a:r>
            <a:rPr lang="en-US" sz="1100">
              <a:solidFill>
                <a:schemeClr val="dk1"/>
              </a:solidFill>
              <a:effectLst/>
              <a:latin typeface="+mn-lt"/>
              <a:ea typeface="+mn-ea"/>
              <a:cs typeface="+mn-cs"/>
            </a:rPr>
            <a:t>  </a:t>
          </a:r>
          <a:endParaRPr lang="en-US">
            <a:effectLst/>
          </a:endParaRPr>
        </a:p>
        <a:p>
          <a:pPr algn="l"/>
          <a:endParaRPr lang="en-US" sz="1100"/>
        </a:p>
      </xdr:txBody>
    </xdr:sp>
    <xdr:clientData/>
  </xdr:twoCellAnchor>
  <xdr:twoCellAnchor>
    <xdr:from>
      <xdr:col>10</xdr:col>
      <xdr:colOff>314326</xdr:colOff>
      <xdr:row>10</xdr:row>
      <xdr:rowOff>19049</xdr:rowOff>
    </xdr:from>
    <xdr:to>
      <xdr:col>12</xdr:col>
      <xdr:colOff>1</xdr:colOff>
      <xdr:row>22</xdr:row>
      <xdr:rowOff>171450</xdr:rowOff>
    </xdr:to>
    <xdr:sp macro="" textlink="">
      <xdr:nvSpPr>
        <xdr:cNvPr id="3" name="TextBox 2">
          <a:extLst>
            <a:ext uri="{FF2B5EF4-FFF2-40B4-BE49-F238E27FC236}">
              <a16:creationId xmlns:a16="http://schemas.microsoft.com/office/drawing/2014/main" id="{86F0F6B0-76C9-4552-8E82-01ADBCF8314D}"/>
            </a:ext>
          </a:extLst>
        </xdr:cNvPr>
        <xdr:cNvSpPr txBox="1"/>
      </xdr:nvSpPr>
      <xdr:spPr>
        <a:xfrm>
          <a:off x="8543926" y="2324099"/>
          <a:ext cx="2914650" cy="2438401"/>
        </a:xfrm>
        <a:prstGeom prst="rect">
          <a:avLst/>
        </a:prstGeom>
        <a:solidFill>
          <a:schemeClr val="lt1"/>
        </a:solidFill>
        <a:ln w="1587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prior year Treasurer will provide these year end statements to you.  </a:t>
          </a: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Notice that you have a Venue Deposit of $1,500 that you will use for a member event later in this year.</a:t>
          </a:r>
          <a:endParaRPr lang="en-US">
            <a:effectLst/>
          </a:endParaRPr>
        </a:p>
        <a:p>
          <a:endParaRPr lang="en-US" sz="1100"/>
        </a:p>
        <a:p>
          <a:r>
            <a:rPr lang="en-US" sz="1100"/>
            <a:t>You also </a:t>
          </a:r>
          <a:r>
            <a:rPr lang="en-US" sz="1100" baseline="0"/>
            <a:t>have deferred branch income of $2,000 from members who paid their dues before the membership year begins on July 1. </a:t>
          </a:r>
        </a:p>
        <a:p>
          <a:endParaRPr lang="en-US" sz="1100" baseline="0"/>
        </a:p>
        <a:p>
          <a:r>
            <a:rPr lang="en-US" sz="1100" baseline="0"/>
            <a:t>Your budget for Income and Expenses was created and approved by your branch Board. </a:t>
          </a:r>
        </a:p>
      </xdr:txBody>
    </xdr:sp>
    <xdr:clientData/>
  </xdr:twoCellAnchor>
  <xdr:twoCellAnchor>
    <xdr:from>
      <xdr:col>9</xdr:col>
      <xdr:colOff>819150</xdr:colOff>
      <xdr:row>9</xdr:row>
      <xdr:rowOff>152402</xdr:rowOff>
    </xdr:from>
    <xdr:to>
      <xdr:col>10</xdr:col>
      <xdr:colOff>323850</xdr:colOff>
      <xdr:row>12</xdr:row>
      <xdr:rowOff>114300</xdr:rowOff>
    </xdr:to>
    <xdr:cxnSp macro="">
      <xdr:nvCxnSpPr>
        <xdr:cNvPr id="5" name="Straight Arrow Connector 4">
          <a:extLst>
            <a:ext uri="{FF2B5EF4-FFF2-40B4-BE49-F238E27FC236}">
              <a16:creationId xmlns:a16="http://schemas.microsoft.com/office/drawing/2014/main" id="{23AB36F3-D27F-4E81-B417-1DEFD3102717}"/>
            </a:ext>
          </a:extLst>
        </xdr:cNvPr>
        <xdr:cNvCxnSpPr/>
      </xdr:nvCxnSpPr>
      <xdr:spPr>
        <a:xfrm flipH="1" flipV="1">
          <a:off x="8201025" y="2457452"/>
          <a:ext cx="352425" cy="533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800102</xdr:colOff>
      <xdr:row>16</xdr:row>
      <xdr:rowOff>76200</xdr:rowOff>
    </xdr:from>
    <xdr:to>
      <xdr:col>10</xdr:col>
      <xdr:colOff>295275</xdr:colOff>
      <xdr:row>18</xdr:row>
      <xdr:rowOff>114300</xdr:rowOff>
    </xdr:to>
    <xdr:cxnSp macro="">
      <xdr:nvCxnSpPr>
        <xdr:cNvPr id="7" name="Straight Arrow Connector 6">
          <a:extLst>
            <a:ext uri="{FF2B5EF4-FFF2-40B4-BE49-F238E27FC236}">
              <a16:creationId xmlns:a16="http://schemas.microsoft.com/office/drawing/2014/main" id="{89772D2C-C167-4861-954D-B18A95A04C30}"/>
            </a:ext>
          </a:extLst>
        </xdr:cNvPr>
        <xdr:cNvCxnSpPr/>
      </xdr:nvCxnSpPr>
      <xdr:spPr>
        <a:xfrm flipH="1">
          <a:off x="8181977" y="3714750"/>
          <a:ext cx="342898" cy="41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22</xdr:row>
      <xdr:rowOff>152400</xdr:rowOff>
    </xdr:from>
    <xdr:to>
      <xdr:col>10</xdr:col>
      <xdr:colOff>409575</xdr:colOff>
      <xdr:row>36</xdr:row>
      <xdr:rowOff>85725</xdr:rowOff>
    </xdr:to>
    <xdr:cxnSp macro="">
      <xdr:nvCxnSpPr>
        <xdr:cNvPr id="9" name="Straight Arrow Connector 8">
          <a:extLst>
            <a:ext uri="{FF2B5EF4-FFF2-40B4-BE49-F238E27FC236}">
              <a16:creationId xmlns:a16="http://schemas.microsoft.com/office/drawing/2014/main" id="{02470D0C-0FE0-4E6D-B9B9-E723C50FFA45}"/>
            </a:ext>
          </a:extLst>
        </xdr:cNvPr>
        <xdr:cNvCxnSpPr/>
      </xdr:nvCxnSpPr>
      <xdr:spPr>
        <a:xfrm flipH="1">
          <a:off x="4219575" y="4743450"/>
          <a:ext cx="4419600" cy="2600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144993</xdr:colOff>
      <xdr:row>6</xdr:row>
      <xdr:rowOff>170392</xdr:rowOff>
    </xdr:from>
    <xdr:to>
      <xdr:col>8</xdr:col>
      <xdr:colOff>571501</xdr:colOff>
      <xdr:row>30</xdr:row>
      <xdr:rowOff>0</xdr:rowOff>
    </xdr:to>
    <xdr:sp macro="" textlink="">
      <xdr:nvSpPr>
        <xdr:cNvPr id="2" name="TextBox 1">
          <a:extLst>
            <a:ext uri="{FF2B5EF4-FFF2-40B4-BE49-F238E27FC236}">
              <a16:creationId xmlns:a16="http://schemas.microsoft.com/office/drawing/2014/main" id="{C840984C-1063-4889-82F4-ABE0EB810234}"/>
            </a:ext>
          </a:extLst>
        </xdr:cNvPr>
        <xdr:cNvSpPr txBox="1"/>
      </xdr:nvSpPr>
      <xdr:spPr>
        <a:xfrm>
          <a:off x="3288243" y="1736725"/>
          <a:ext cx="2426758" cy="4433358"/>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Complete This Sheet When You</a:t>
          </a:r>
          <a:r>
            <a:rPr lang="en-US" sz="1200" b="1" baseline="0"/>
            <a:t> Hold a Fundraiser of Any Kind (Tour, raffle, auction, luncheon, etc.)</a:t>
          </a:r>
          <a:endParaRPr lang="en-US" sz="1200" b="1"/>
        </a:p>
        <a:p>
          <a:endParaRPr lang="en-US" sz="1100"/>
        </a:p>
        <a:p>
          <a:r>
            <a:rPr lang="en-US" sz="1100"/>
            <a:t>1.  This sheet</a:t>
          </a:r>
          <a:r>
            <a:rPr lang="en-US" sz="1100" baseline="0"/>
            <a:t> tracks income and expenses for each fund raising event. </a:t>
          </a:r>
        </a:p>
        <a:p>
          <a:r>
            <a:rPr lang="en-US" sz="1100" baseline="0"/>
            <a:t> </a:t>
          </a:r>
        </a:p>
        <a:p>
          <a:r>
            <a:rPr lang="en-US" sz="1100" baseline="0"/>
            <a:t>2.  You may enter the details in your Statement of Activities or you may choose to ente</a:t>
          </a:r>
          <a:r>
            <a:rPr lang="en-US" sz="1100" baseline="0">
              <a:solidFill>
                <a:schemeClr val="dk1"/>
              </a:solidFill>
              <a:effectLst/>
              <a:latin typeface="+mn-lt"/>
              <a:ea typeface="+mn-ea"/>
              <a:cs typeface="+mn-cs"/>
            </a:rPr>
            <a:t>r only the total income and expense.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3.  Be sure to track raffle proceeds and expenses separately for each event as they need to be reported to the Dept of Justice.  At least 90% of the proceeds must go to the project.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4.  If advertisers were told their contribution supports the project, then the advertising revenue goes to the project.  Otherwise, the branch may choose to keep the advertising income as operating revenue.</a:t>
          </a:r>
        </a:p>
        <a:p>
          <a:endParaRPr lang="en-US" sz="1100" baseline="0"/>
        </a:p>
      </xdr:txBody>
    </xdr:sp>
    <xdr:clientData/>
  </xdr:twoCellAnchor>
  <xdr:twoCellAnchor>
    <xdr:from>
      <xdr:col>5</xdr:col>
      <xdr:colOff>9529</xdr:colOff>
      <xdr:row>22</xdr:row>
      <xdr:rowOff>63500</xdr:rowOff>
    </xdr:from>
    <xdr:to>
      <xdr:col>7</xdr:col>
      <xdr:colOff>402167</xdr:colOff>
      <xdr:row>30</xdr:row>
      <xdr:rowOff>38100</xdr:rowOff>
    </xdr:to>
    <xdr:cxnSp macro="">
      <xdr:nvCxnSpPr>
        <xdr:cNvPr id="4" name="Straight Arrow Connector 3">
          <a:extLst>
            <a:ext uri="{FF2B5EF4-FFF2-40B4-BE49-F238E27FC236}">
              <a16:creationId xmlns:a16="http://schemas.microsoft.com/office/drawing/2014/main" id="{6659B5D8-6F39-4E4A-8B57-7B06D354E2F2}"/>
            </a:ext>
          </a:extLst>
        </xdr:cNvPr>
        <xdr:cNvCxnSpPr/>
      </xdr:nvCxnSpPr>
      <xdr:spPr>
        <a:xfrm flipH="1">
          <a:off x="3576112" y="4572000"/>
          <a:ext cx="1461555" cy="1498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5</xdr:row>
      <xdr:rowOff>95250</xdr:rowOff>
    </xdr:from>
    <xdr:to>
      <xdr:col>18</xdr:col>
      <xdr:colOff>666751</xdr:colOff>
      <xdr:row>10</xdr:row>
      <xdr:rowOff>127000</xdr:rowOff>
    </xdr:to>
    <xdr:sp macro="" textlink="">
      <xdr:nvSpPr>
        <xdr:cNvPr id="8" name="TextBox 7">
          <a:extLst>
            <a:ext uri="{FF2B5EF4-FFF2-40B4-BE49-F238E27FC236}">
              <a16:creationId xmlns:a16="http://schemas.microsoft.com/office/drawing/2014/main" id="{93797AD5-0335-408C-B804-A60275D25618}"/>
            </a:ext>
          </a:extLst>
        </xdr:cNvPr>
        <xdr:cNvSpPr txBox="1"/>
      </xdr:nvSpPr>
      <xdr:spPr>
        <a:xfrm>
          <a:off x="6137275" y="1471083"/>
          <a:ext cx="5313893" cy="984250"/>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baseline="0">
              <a:solidFill>
                <a:schemeClr val="dk1"/>
              </a:solidFill>
              <a:latin typeface="+mn-lt"/>
              <a:ea typeface="+mn-ea"/>
              <a:cs typeface="+mn-cs"/>
            </a:rPr>
            <a:t>Determining</a:t>
          </a:r>
          <a:r>
            <a:rPr lang="en-US" sz="1100" b="1"/>
            <a:t> the Amount of a Ticket that is Tax Deductible to the Donor:</a:t>
          </a:r>
        </a:p>
        <a:p>
          <a:r>
            <a:rPr lang="en-US" sz="1100"/>
            <a:t>1.  Use your event budget as your estimate.  Do not include raffle income and expenses or non-ticket income.</a:t>
          </a:r>
        </a:p>
        <a:p>
          <a:r>
            <a:rPr lang="en-US" sz="1100"/>
            <a:t>2.  Divide the Net to Fund from Ticket Sales by the number of tickets forecast to sell.</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10</xdr:col>
      <xdr:colOff>428625</xdr:colOff>
      <xdr:row>3</xdr:row>
      <xdr:rowOff>171450</xdr:rowOff>
    </xdr:from>
    <xdr:ext cx="184731" cy="264560"/>
    <xdr:sp macro="" textlink="">
      <xdr:nvSpPr>
        <xdr:cNvPr id="2" name="TextBox 1">
          <a:extLst>
            <a:ext uri="{FF2B5EF4-FFF2-40B4-BE49-F238E27FC236}">
              <a16:creationId xmlns:a16="http://schemas.microsoft.com/office/drawing/2014/main" id="{9E34B6EE-4CE5-488C-BF4F-8B5888C9B555}"/>
            </a:ext>
          </a:extLst>
        </xdr:cNvPr>
        <xdr:cNvSpPr txBox="1"/>
      </xdr:nvSpPr>
      <xdr:spPr>
        <a:xfrm>
          <a:off x="6524625" y="552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0</xdr:row>
      <xdr:rowOff>19050</xdr:rowOff>
    </xdr:from>
    <xdr:to>
      <xdr:col>13</xdr:col>
      <xdr:colOff>704849</xdr:colOff>
      <xdr:row>1</xdr:row>
      <xdr:rowOff>85725</xdr:rowOff>
    </xdr:to>
    <xdr:sp macro="" textlink="">
      <xdr:nvSpPr>
        <xdr:cNvPr id="3" name="TextBox 2">
          <a:extLst>
            <a:ext uri="{FF2B5EF4-FFF2-40B4-BE49-F238E27FC236}">
              <a16:creationId xmlns:a16="http://schemas.microsoft.com/office/drawing/2014/main" id="{F4383663-E8DC-403E-9616-C36C9DD2F245}"/>
            </a:ext>
          </a:extLst>
        </xdr:cNvPr>
        <xdr:cNvSpPr txBox="1"/>
      </xdr:nvSpPr>
      <xdr:spPr>
        <a:xfrm>
          <a:off x="0" y="19050"/>
          <a:ext cx="10544174" cy="5238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t>Tab 15: Reconcile Bank Statement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447675</xdr:colOff>
      <xdr:row>32</xdr:row>
      <xdr:rowOff>123824</xdr:rowOff>
    </xdr:from>
    <xdr:to>
      <xdr:col>11</xdr:col>
      <xdr:colOff>828675</xdr:colOff>
      <xdr:row>38</xdr:row>
      <xdr:rowOff>19050</xdr:rowOff>
    </xdr:to>
    <xdr:sp macro="" textlink="">
      <xdr:nvSpPr>
        <xdr:cNvPr id="2" name="TextBox 1">
          <a:extLst>
            <a:ext uri="{FF2B5EF4-FFF2-40B4-BE49-F238E27FC236}">
              <a16:creationId xmlns:a16="http://schemas.microsoft.com/office/drawing/2014/main" id="{56293F71-7440-43AC-8DC1-6AB17B67509C}"/>
            </a:ext>
          </a:extLst>
        </xdr:cNvPr>
        <xdr:cNvSpPr txBox="1"/>
      </xdr:nvSpPr>
      <xdr:spPr>
        <a:xfrm>
          <a:off x="3200400" y="6629399"/>
          <a:ext cx="4743450" cy="1038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Check</a:t>
          </a:r>
          <a:r>
            <a:rPr lang="en-US" sz="1100" baseline="0"/>
            <a:t> Sums</a:t>
          </a:r>
          <a:r>
            <a:rPr lang="en-US" sz="1100"/>
            <a:t> to Validate</a:t>
          </a:r>
          <a:r>
            <a:rPr lang="en-US" sz="1100" baseline="0"/>
            <a:t> Your Entries</a:t>
          </a:r>
          <a:r>
            <a:rPr lang="en-US" sz="1100"/>
            <a:t>: </a:t>
          </a:r>
        </a:p>
        <a:p>
          <a:pPr algn="l"/>
          <a:r>
            <a:rPr lang="en-US" sz="1100"/>
            <a:t>1.  Excess of Revenues Over Expenditures</a:t>
          </a:r>
          <a:r>
            <a:rPr lang="en-US" sz="1100" baseline="0"/>
            <a:t> = Total Revenues - Total Expeditures</a:t>
          </a:r>
          <a:endParaRPr lang="en-US" sz="1100"/>
        </a:p>
        <a:p>
          <a:pPr algn="l"/>
          <a:r>
            <a:rPr lang="en-US" sz="1100"/>
            <a:t>2.  </a:t>
          </a:r>
          <a:r>
            <a:rPr lang="en-US" sz="1100" baseline="0">
              <a:solidFill>
                <a:schemeClr val="dk1"/>
              </a:solidFill>
              <a:effectLst/>
              <a:latin typeface="+mn-lt"/>
              <a:ea typeface="+mn-ea"/>
              <a:cs typeface="+mn-cs"/>
            </a:rPr>
            <a:t>Excess of Revenues Over Expenditures= </a:t>
          </a:r>
          <a:r>
            <a:rPr lang="en-US" sz="1100">
              <a:solidFill>
                <a:schemeClr val="dk1"/>
              </a:solidFill>
              <a:effectLst/>
              <a:latin typeface="+mn-lt"/>
              <a:ea typeface="+mn-ea"/>
              <a:cs typeface="+mn-cs"/>
            </a:rPr>
            <a:t>Change in</a:t>
          </a:r>
          <a:r>
            <a:rPr lang="en-US" sz="1100" baseline="0">
              <a:solidFill>
                <a:schemeClr val="dk1"/>
              </a:solidFill>
              <a:effectLst/>
              <a:latin typeface="+mn-lt"/>
              <a:ea typeface="+mn-ea"/>
              <a:cs typeface="+mn-cs"/>
            </a:rPr>
            <a:t> Total Net Assets from previous period </a:t>
          </a:r>
        </a:p>
        <a:p>
          <a:pPr algn="l"/>
          <a:r>
            <a:rPr lang="en-US" sz="1100"/>
            <a:t>3.  Total Assets = Total Liabilities + Net Assets</a:t>
          </a:r>
          <a:r>
            <a:rPr lang="en-US" sz="1100">
              <a:solidFill>
                <a:schemeClr val="dk1"/>
              </a:solidFill>
              <a:effectLst/>
              <a:latin typeface="+mn-lt"/>
              <a:ea typeface="+mn-ea"/>
              <a:cs typeface="+mn-cs"/>
            </a:rPr>
            <a:t>  </a:t>
          </a:r>
          <a:endParaRPr lang="en-US">
            <a:effectLst/>
          </a:endParaRPr>
        </a:p>
        <a:p>
          <a:pPr algn="l"/>
          <a:endParaRPr lang="en-US" sz="1100"/>
        </a:p>
        <a:p>
          <a:pPr algn="l"/>
          <a:endParaRPr lang="en-US" sz="1100"/>
        </a:p>
      </xdr:txBody>
    </xdr:sp>
    <xdr:clientData/>
  </xdr:twoCellAnchor>
  <xdr:twoCellAnchor>
    <xdr:from>
      <xdr:col>12</xdr:col>
      <xdr:colOff>171449</xdr:colOff>
      <xdr:row>1</xdr:row>
      <xdr:rowOff>161924</xdr:rowOff>
    </xdr:from>
    <xdr:to>
      <xdr:col>17</xdr:col>
      <xdr:colOff>742950</xdr:colOff>
      <xdr:row>12</xdr:row>
      <xdr:rowOff>19049</xdr:rowOff>
    </xdr:to>
    <xdr:sp macro="" textlink="">
      <xdr:nvSpPr>
        <xdr:cNvPr id="4" name="TextBox 3">
          <a:extLst>
            <a:ext uri="{FF2B5EF4-FFF2-40B4-BE49-F238E27FC236}">
              <a16:creationId xmlns:a16="http://schemas.microsoft.com/office/drawing/2014/main" id="{E915774E-D565-465F-AC90-5BC382A1C464}"/>
            </a:ext>
          </a:extLst>
        </xdr:cNvPr>
        <xdr:cNvSpPr txBox="1"/>
      </xdr:nvSpPr>
      <xdr:spPr>
        <a:xfrm>
          <a:off x="8134349" y="742949"/>
          <a:ext cx="3095626" cy="1971675"/>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Monthly Reports:</a:t>
          </a:r>
        </a:p>
        <a:p>
          <a:r>
            <a:rPr lang="en-US" sz="1100"/>
            <a:t>Each month, prepare the following reports:</a:t>
          </a:r>
        </a:p>
        <a:p>
          <a:r>
            <a:rPr lang="en-US" sz="1100"/>
            <a:t>1. Month-</a:t>
          </a:r>
          <a:r>
            <a:rPr lang="en-US" sz="1100" baseline="0"/>
            <a:t> End Activity (this tab)</a:t>
          </a:r>
        </a:p>
        <a:p>
          <a:r>
            <a:rPr lang="en-US" sz="1100" baseline="0"/>
            <a:t>2. Actual to Budget (next tab)</a:t>
          </a:r>
        </a:p>
        <a:p>
          <a:r>
            <a:rPr lang="en-US" sz="1100" baseline="0"/>
            <a:t>3. Funds Report (next tab)</a:t>
          </a:r>
          <a:endParaRPr lang="en-US" sz="1100"/>
        </a:p>
        <a:p>
          <a:endParaRPr lang="en-US" sz="1100" baseline="0"/>
        </a:p>
        <a:p>
          <a:r>
            <a:rPr lang="en-US" sz="1100" baseline="0"/>
            <a:t>Your Board may request to see one or more of these reports each month. It is good practice to send the reports to the Board Members prior to the meeting.</a:t>
          </a:r>
          <a:endParaRPr lang="en-US" sz="1100"/>
        </a:p>
      </xdr:txBody>
    </xdr:sp>
    <xdr:clientData/>
  </xdr:twoCellAnchor>
  <xdr:twoCellAnchor>
    <xdr:from>
      <xdr:col>12</xdr:col>
      <xdr:colOff>171450</xdr:colOff>
      <xdr:row>13</xdr:row>
      <xdr:rowOff>9522</xdr:rowOff>
    </xdr:from>
    <xdr:to>
      <xdr:col>17</xdr:col>
      <xdr:colOff>752475</xdr:colOff>
      <xdr:row>29</xdr:row>
      <xdr:rowOff>133350</xdr:rowOff>
    </xdr:to>
    <xdr:sp macro="" textlink="">
      <xdr:nvSpPr>
        <xdr:cNvPr id="5" name="TextBox 4">
          <a:extLst>
            <a:ext uri="{FF2B5EF4-FFF2-40B4-BE49-F238E27FC236}">
              <a16:creationId xmlns:a16="http://schemas.microsoft.com/office/drawing/2014/main" id="{4352F3C8-E524-41A3-B301-6040C6571CDC}"/>
            </a:ext>
          </a:extLst>
        </xdr:cNvPr>
        <xdr:cNvSpPr txBox="1"/>
      </xdr:nvSpPr>
      <xdr:spPr>
        <a:xfrm>
          <a:off x="8134350" y="2895597"/>
          <a:ext cx="3105150" cy="3171828"/>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ea"/>
              <a:cs typeface="+mn-cs"/>
            </a:rPr>
            <a:t>The </a:t>
          </a:r>
          <a:r>
            <a:rPr lang="en-US" sz="1100" b="1">
              <a:solidFill>
                <a:schemeClr val="dk1"/>
              </a:solidFill>
              <a:latin typeface="+mn-lt"/>
              <a:ea typeface="+mn-ea"/>
              <a:cs typeface="+mn-cs"/>
            </a:rPr>
            <a:t>Month-End Activity </a:t>
          </a:r>
          <a:r>
            <a:rPr lang="en-US" sz="1100">
              <a:solidFill>
                <a:schemeClr val="dk1"/>
              </a:solidFill>
              <a:latin typeface="+mn-lt"/>
              <a:ea typeface="+mn-ea"/>
              <a:cs typeface="+mn-cs"/>
            </a:rPr>
            <a:t>report is a tool for the branch treasurer to make sure </a:t>
          </a:r>
        </a:p>
        <a:p>
          <a:pPr marL="0" indent="0"/>
          <a:endParaRPr lang="en-US" sz="1100">
            <a:solidFill>
              <a:schemeClr val="dk1"/>
            </a:solidFill>
            <a:latin typeface="+mn-lt"/>
            <a:ea typeface="+mn-ea"/>
            <a:cs typeface="+mn-cs"/>
          </a:endParaRPr>
        </a:p>
        <a:p>
          <a:pPr marL="0" indent="0"/>
          <a:r>
            <a:rPr lang="en-US" sz="1100">
              <a:solidFill>
                <a:schemeClr val="dk1"/>
              </a:solidFill>
              <a:latin typeface="+mn-lt"/>
              <a:ea typeface="+mn-ea"/>
              <a:cs typeface="+mn-cs"/>
            </a:rPr>
            <a:t>*   All income, expenses and other transactions are   included for that month </a:t>
          </a:r>
        </a:p>
        <a:p>
          <a:pPr marL="0" indent="0"/>
          <a:endParaRPr lang="en-US" sz="1100">
            <a:solidFill>
              <a:schemeClr val="dk1"/>
            </a:solidFill>
            <a:latin typeface="+mn-lt"/>
            <a:ea typeface="+mn-ea"/>
            <a:cs typeface="+mn-cs"/>
          </a:endParaRPr>
        </a:p>
        <a:p>
          <a:pPr marL="0" indent="0"/>
          <a:r>
            <a:rPr lang="en-US" sz="1100">
              <a:solidFill>
                <a:schemeClr val="dk1"/>
              </a:solidFill>
              <a:latin typeface="+mn-lt"/>
              <a:ea typeface="+mn-ea"/>
              <a:cs typeface="+mn-cs"/>
            </a:rPr>
            <a:t>*</a:t>
          </a:r>
          <a:r>
            <a:rPr lang="en-US" sz="1100" baseline="0">
              <a:solidFill>
                <a:schemeClr val="dk1"/>
              </a:solidFill>
              <a:latin typeface="+mn-lt"/>
              <a:ea typeface="+mn-ea"/>
              <a:cs typeface="+mn-cs"/>
            </a:rPr>
            <a:t>   T</a:t>
          </a:r>
          <a:r>
            <a:rPr lang="en-US" sz="1100">
              <a:solidFill>
                <a:schemeClr val="dk1"/>
              </a:solidFill>
              <a:latin typeface="+mn-lt"/>
              <a:ea typeface="+mn-ea"/>
              <a:cs typeface="+mn-cs"/>
            </a:rPr>
            <a:t>he financial position report includes appropriate entries, such as deferred branch dues revenue and prepaid expenses </a:t>
          </a:r>
        </a:p>
        <a:p>
          <a:pPr marL="0" indent="0"/>
          <a:endParaRPr lang="en-US" sz="1100">
            <a:solidFill>
              <a:schemeClr val="dk1"/>
            </a:solidFill>
            <a:latin typeface="+mn-lt"/>
            <a:ea typeface="+mn-ea"/>
            <a:cs typeface="+mn-cs"/>
          </a:endParaRPr>
        </a:p>
        <a:p>
          <a:pPr marL="0" indent="0"/>
          <a:r>
            <a:rPr lang="en-US" sz="1100">
              <a:solidFill>
                <a:schemeClr val="dk1"/>
              </a:solidFill>
              <a:latin typeface="+mn-lt"/>
              <a:ea typeface="+mn-ea"/>
              <a:cs typeface="+mn-cs"/>
            </a:rPr>
            <a:t>*</a:t>
          </a:r>
          <a:r>
            <a:rPr lang="en-US" sz="1100" baseline="0">
              <a:solidFill>
                <a:schemeClr val="dk1"/>
              </a:solidFill>
              <a:latin typeface="+mn-lt"/>
              <a:ea typeface="+mn-ea"/>
              <a:cs typeface="+mn-cs"/>
            </a:rPr>
            <a:t>   T</a:t>
          </a:r>
          <a:r>
            <a:rPr lang="en-US" sz="1100">
              <a:solidFill>
                <a:schemeClr val="dk1"/>
              </a:solidFill>
              <a:latin typeface="+mn-lt"/>
              <a:ea typeface="+mn-ea"/>
              <a:cs typeface="+mn-cs"/>
            </a:rPr>
            <a:t>he Statement of Activities and the Statement of Financial Position figures balance using the Check Sums provided.  </a:t>
          </a:r>
        </a:p>
        <a:p>
          <a:pPr marL="0" indent="0"/>
          <a:endParaRPr lang="en-US" sz="1100">
            <a:solidFill>
              <a:schemeClr val="dk1"/>
            </a:solidFill>
            <a:latin typeface="+mn-lt"/>
            <a:ea typeface="+mn-ea"/>
            <a:cs typeface="+mn-cs"/>
          </a:endParaRPr>
        </a:p>
        <a:p>
          <a:pPr marL="0" indent="0"/>
          <a:r>
            <a:rPr lang="en-US" sz="1100">
              <a:solidFill>
                <a:schemeClr val="dk1"/>
              </a:solidFill>
              <a:latin typeface="+mn-lt"/>
              <a:ea typeface="+mn-ea"/>
              <a:cs typeface="+mn-cs"/>
            </a:rPr>
            <a:t>If the treasurer goes through this process each month, it should minimize unrecorded activity and ensure that YTD statements are accurate.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352425</xdr:colOff>
      <xdr:row>3</xdr:row>
      <xdr:rowOff>142876</xdr:rowOff>
    </xdr:from>
    <xdr:to>
      <xdr:col>13</xdr:col>
      <xdr:colOff>581025</xdr:colOff>
      <xdr:row>13</xdr:row>
      <xdr:rowOff>114300</xdr:rowOff>
    </xdr:to>
    <xdr:sp macro="" textlink="">
      <xdr:nvSpPr>
        <xdr:cNvPr id="2" name="TextBox 1">
          <a:extLst>
            <a:ext uri="{FF2B5EF4-FFF2-40B4-BE49-F238E27FC236}">
              <a16:creationId xmlns:a16="http://schemas.microsoft.com/office/drawing/2014/main" id="{00C5C023-BFB3-429A-980D-3DA10C45BDBD}"/>
            </a:ext>
          </a:extLst>
        </xdr:cNvPr>
        <xdr:cNvSpPr txBox="1"/>
      </xdr:nvSpPr>
      <xdr:spPr>
        <a:xfrm>
          <a:off x="5543550" y="1038226"/>
          <a:ext cx="3276600" cy="1876424"/>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 this report to</a:t>
          </a:r>
          <a:r>
            <a:rPr lang="en-US" sz="1100" baseline="0"/>
            <a:t> inform discussion of the progress of the actual operating revenues and expenses compared to budget.</a:t>
          </a:r>
        </a:p>
        <a:p>
          <a:endParaRPr lang="en-US" sz="1100" baseline="0"/>
        </a:p>
        <a:p>
          <a:r>
            <a:rPr lang="en-US" sz="1100" baseline="0"/>
            <a:t>Other useful information may be:</a:t>
          </a:r>
        </a:p>
        <a:p>
          <a:r>
            <a:rPr lang="en-US" sz="1100" baseline="0"/>
            <a:t>*  Dues payments by this time last year</a:t>
          </a:r>
        </a:p>
        <a:p>
          <a:r>
            <a:rPr lang="en-US" sz="1100" baseline="0"/>
            <a:t>*  Fundraising from prior year events</a:t>
          </a:r>
        </a:p>
        <a:p>
          <a:endParaRPr lang="en-US" sz="1100" baseline="0"/>
        </a:p>
        <a:p>
          <a:r>
            <a:rPr lang="en-US" sz="1100" baseline="0"/>
            <a:t>If there is a significant difference, you may want to discuss this with your board.</a:t>
          </a:r>
        </a:p>
        <a:p>
          <a:endParaRPr lang="en-US" sz="1100" baseline="0"/>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9525</xdr:colOff>
      <xdr:row>1</xdr:row>
      <xdr:rowOff>85725</xdr:rowOff>
    </xdr:from>
    <xdr:to>
      <xdr:col>11</xdr:col>
      <xdr:colOff>485776</xdr:colOff>
      <xdr:row>4</xdr:row>
      <xdr:rowOff>171449</xdr:rowOff>
    </xdr:to>
    <xdr:sp macro="" textlink="">
      <xdr:nvSpPr>
        <xdr:cNvPr id="2" name="TextBox 1">
          <a:extLst>
            <a:ext uri="{FF2B5EF4-FFF2-40B4-BE49-F238E27FC236}">
              <a16:creationId xmlns:a16="http://schemas.microsoft.com/office/drawing/2014/main" id="{EC424F00-D8D6-4E51-B206-E5170BBBB8DC}"/>
            </a:ext>
          </a:extLst>
        </xdr:cNvPr>
        <xdr:cNvSpPr txBox="1"/>
      </xdr:nvSpPr>
      <xdr:spPr>
        <a:xfrm>
          <a:off x="9525" y="542925"/>
          <a:ext cx="8524876" cy="685799"/>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The</a:t>
          </a:r>
          <a:r>
            <a:rPr lang="en-US" sz="1100" b="1" baseline="0"/>
            <a:t> Funds Report</a:t>
          </a:r>
          <a:r>
            <a:rPr lang="en-US" sz="1100" b="1"/>
            <a:t> wil</a:t>
          </a:r>
          <a:r>
            <a:rPr lang="en-US" sz="1100" b="1" baseline="0"/>
            <a:t>l tell you the amount of money you have available to invest in your charitable projects.</a:t>
          </a:r>
          <a:r>
            <a:rPr lang="en-US" sz="1100" baseline="0"/>
            <a:t>  It is the total of the fund balances in your own bank accounts plus those held in an external project bank account such as Tech Trek, a branch SPF or other 501(c)(3) fund, or donated to AAUW FUND during the branch financial year.</a:t>
          </a:r>
          <a:endParaRPr lang="en-US" sz="1100"/>
        </a:p>
      </xdr:txBody>
    </xdr:sp>
    <xdr:clientData/>
  </xdr:twoCellAnchor>
  <xdr:twoCellAnchor>
    <xdr:from>
      <xdr:col>5</xdr:col>
      <xdr:colOff>342900</xdr:colOff>
      <xdr:row>5</xdr:row>
      <xdr:rowOff>0</xdr:rowOff>
    </xdr:from>
    <xdr:to>
      <xdr:col>11</xdr:col>
      <xdr:colOff>485775</xdr:colOff>
      <xdr:row>12</xdr:row>
      <xdr:rowOff>57150</xdr:rowOff>
    </xdr:to>
    <xdr:sp macro="" textlink="">
      <xdr:nvSpPr>
        <xdr:cNvPr id="4" name="TextBox 3">
          <a:extLst>
            <a:ext uri="{FF2B5EF4-FFF2-40B4-BE49-F238E27FC236}">
              <a16:creationId xmlns:a16="http://schemas.microsoft.com/office/drawing/2014/main" id="{07B231AE-FD23-4389-9A9B-B30874ECC136}"/>
            </a:ext>
          </a:extLst>
        </xdr:cNvPr>
        <xdr:cNvSpPr txBox="1"/>
      </xdr:nvSpPr>
      <xdr:spPr>
        <a:xfrm>
          <a:off x="4733925" y="1257300"/>
          <a:ext cx="3800475" cy="1466850"/>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ea"/>
              <a:cs typeface="+mn-cs"/>
            </a:rPr>
            <a:t>Where to Find Reports of AAUW National FUND Donations by Branch Members:</a:t>
          </a:r>
        </a:p>
        <a:p>
          <a:pPr marL="0" indent="0"/>
          <a:endParaRPr lang="en-US" sz="1100" b="1">
            <a:solidFill>
              <a:schemeClr val="dk1"/>
            </a:solidFill>
            <a:latin typeface="+mn-lt"/>
            <a:ea typeface="+mn-ea"/>
            <a:cs typeface="+mn-cs"/>
          </a:endParaRPr>
        </a:p>
        <a:p>
          <a:pPr marL="0" indent="0"/>
          <a:r>
            <a:rPr lang="en-US" sz="1100" b="0">
              <a:solidFill>
                <a:schemeClr val="dk1"/>
              </a:solidFill>
              <a:latin typeface="+mn-lt"/>
              <a:ea typeface="+mn-ea"/>
              <a:cs typeface="+mn-cs"/>
            </a:rPr>
            <a:t>Donations to all AAUW national FUNDs can be downloaded from the Members Service Database.  You will need to highlight the entries, copy them and paste them into a spreadsheet.  Be sure the amounts you send are included in the MSD database report.</a:t>
          </a:r>
        </a:p>
      </xdr:txBody>
    </xdr:sp>
    <xdr:clientData/>
  </xdr:twoCellAnchor>
  <xdr:twoCellAnchor>
    <xdr:from>
      <xdr:col>5</xdr:col>
      <xdr:colOff>342901</xdr:colOff>
      <xdr:row>12</xdr:row>
      <xdr:rowOff>142874</xdr:rowOff>
    </xdr:from>
    <xdr:to>
      <xdr:col>11</xdr:col>
      <xdr:colOff>523875</xdr:colOff>
      <xdr:row>32</xdr:row>
      <xdr:rowOff>190500</xdr:rowOff>
    </xdr:to>
    <xdr:sp macro="" textlink="">
      <xdr:nvSpPr>
        <xdr:cNvPr id="6" name="TextBox 5">
          <a:extLst>
            <a:ext uri="{FF2B5EF4-FFF2-40B4-BE49-F238E27FC236}">
              <a16:creationId xmlns:a16="http://schemas.microsoft.com/office/drawing/2014/main" id="{CC7BBE18-8A2C-4920-873A-756A4771B482}"/>
            </a:ext>
          </a:extLst>
        </xdr:cNvPr>
        <xdr:cNvSpPr txBox="1"/>
      </xdr:nvSpPr>
      <xdr:spPr>
        <a:xfrm>
          <a:off x="4733926" y="2809874"/>
          <a:ext cx="3838574" cy="3905251"/>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ea"/>
              <a:cs typeface="+mn-cs"/>
            </a:rPr>
            <a:t>Where to Find Reports of Funds Held by SPF:</a:t>
          </a:r>
        </a:p>
        <a:p>
          <a:pPr marL="0" indent="0"/>
          <a:endParaRPr lang="en-US" sz="1100" b="1">
            <a:solidFill>
              <a:schemeClr val="dk1"/>
            </a:solidFill>
            <a:latin typeface="+mn-lt"/>
            <a:ea typeface="+mn-ea"/>
            <a:cs typeface="+mn-cs"/>
          </a:endParaRPr>
        </a:p>
        <a:p>
          <a:r>
            <a:rPr lang="en-US" sz="1100" b="1">
              <a:solidFill>
                <a:schemeClr val="dk1"/>
              </a:solidFill>
              <a:effectLst/>
              <a:latin typeface="+mn-lt"/>
              <a:ea typeface="+mn-ea"/>
              <a:cs typeface="+mn-cs"/>
            </a:rPr>
            <a:t>Tech Trek Reports (part of AAUW-CA</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SPF):</a:t>
          </a:r>
          <a:endParaRPr lang="en-US">
            <a:effectLst/>
          </a:endParaRPr>
        </a:p>
        <a:p>
          <a:endParaRPr lang="en-US" sz="1100" b="1">
            <a:solidFill>
              <a:schemeClr val="dk1"/>
            </a:solidFill>
            <a:effectLst/>
            <a:latin typeface="+mn-lt"/>
            <a:ea typeface="+mn-ea"/>
            <a:cs typeface="+mn-cs"/>
          </a:endParaRPr>
        </a:p>
        <a:p>
          <a:r>
            <a:rPr lang="en-US" sz="1100" b="0">
              <a:solidFill>
                <a:schemeClr val="dk1"/>
              </a:solidFill>
              <a:effectLst/>
              <a:latin typeface="+mn-lt"/>
              <a:ea typeface="+mn-ea"/>
              <a:cs typeface="+mn-cs"/>
            </a:rPr>
            <a:t>These reports come from the Camp Treasurer.  You should request a report after each deposit.  Be sure to confirm the amount in your camp account matches your deposit records.  </a:t>
          </a:r>
          <a:endParaRPr lang="en-US" b="0">
            <a:effectLst/>
          </a:endParaRPr>
        </a:p>
        <a:p>
          <a:r>
            <a:rPr lang="en-US" sz="1100" b="0">
              <a:solidFill>
                <a:schemeClr val="dk1"/>
              </a:solidFill>
              <a:effectLst/>
              <a:latin typeface="+mn-lt"/>
              <a:ea typeface="+mn-ea"/>
              <a:cs typeface="+mn-cs"/>
            </a:rPr>
            <a:t>You may not be aware of direct donations to your Tech Trek camp.  Donors may send checks to the SPF, submit an online PayPal to the SPF or submit an online donation through the AAUW National site.  These donations</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should appear on your Tech Trek SPF account report</a:t>
          </a:r>
          <a:r>
            <a:rPr lang="en-US" sz="1100" b="0" baseline="0">
              <a:solidFill>
                <a:schemeClr val="dk1"/>
              </a:solidFill>
              <a:effectLst/>
              <a:latin typeface="+mn-lt"/>
              <a:ea typeface="+mn-ea"/>
              <a:cs typeface="+mn-cs"/>
            </a:rPr>
            <a:t> received periodically from your Camp Treasurer.</a:t>
          </a:r>
          <a:r>
            <a:rPr lang="en-US" sz="1100" b="0">
              <a:solidFill>
                <a:schemeClr val="dk1"/>
              </a:solidFill>
              <a:effectLst/>
              <a:latin typeface="+mn-lt"/>
              <a:ea typeface="+mn-ea"/>
              <a:cs typeface="+mn-cs"/>
            </a:rPr>
            <a:t>  Ask members to notify you if they make a direct donation to Tech Trek.</a:t>
          </a:r>
        </a:p>
        <a:p>
          <a:pPr fontAlgn="base"/>
          <a:endParaRPr lang="en-US" sz="1100" b="1">
            <a:solidFill>
              <a:schemeClr val="dk1"/>
            </a:solidFill>
            <a:effectLst/>
            <a:latin typeface="+mn-lt"/>
            <a:ea typeface="+mn-ea"/>
            <a:cs typeface="+mn-cs"/>
          </a:endParaRPr>
        </a:p>
        <a:p>
          <a:pPr fontAlgn="base"/>
          <a:r>
            <a:rPr lang="en-US" sz="1100" b="1">
              <a:solidFill>
                <a:schemeClr val="dk1"/>
              </a:solidFill>
              <a:effectLst/>
              <a:latin typeface="+mn-lt"/>
              <a:ea typeface="+mn-ea"/>
              <a:cs typeface="+mn-cs"/>
            </a:rPr>
            <a:t>Special Project Funds Reports (other than Tech Trek):</a:t>
          </a:r>
          <a:endParaRPr lang="en-US">
            <a:effectLst/>
          </a:endParaRPr>
        </a:p>
        <a:p>
          <a:pPr fontAlgn="base"/>
          <a:endParaRPr lang="en-US" sz="1100" b="1">
            <a:solidFill>
              <a:schemeClr val="dk1"/>
            </a:solidFill>
            <a:effectLst/>
            <a:latin typeface="+mn-lt"/>
            <a:ea typeface="+mn-ea"/>
            <a:cs typeface="+mn-cs"/>
          </a:endParaRPr>
        </a:p>
        <a:p>
          <a:pPr fontAlgn="base"/>
          <a:r>
            <a:rPr lang="en-US" sz="1100" b="0">
              <a:solidFill>
                <a:schemeClr val="dk1"/>
              </a:solidFill>
              <a:effectLst/>
              <a:latin typeface="+mn-lt"/>
              <a:ea typeface="+mn-ea"/>
              <a:cs typeface="+mn-cs"/>
            </a:rPr>
            <a:t>If your</a:t>
          </a:r>
          <a:r>
            <a:rPr lang="en-US" sz="1100" b="0" baseline="0">
              <a:solidFill>
                <a:schemeClr val="dk1"/>
              </a:solidFill>
              <a:effectLst/>
              <a:latin typeface="+mn-lt"/>
              <a:ea typeface="+mn-ea"/>
              <a:cs typeface="+mn-cs"/>
            </a:rPr>
            <a:t> branch has a special project with AAUW-CA SPF, t</a:t>
          </a:r>
          <a:r>
            <a:rPr lang="en-US" sz="1100" b="0">
              <a:solidFill>
                <a:schemeClr val="dk1"/>
              </a:solidFill>
              <a:effectLst/>
              <a:latin typeface="+mn-lt"/>
              <a:ea typeface="+mn-ea"/>
              <a:cs typeface="+mn-cs"/>
            </a:rPr>
            <a:t>he SPF Treasurer will send quarterly financial reports to the project director appointed by the branch within 60 days of the close of each quarter. Quarterly reports will be received by May 31, August 31, November 30, and February 28 each year.</a:t>
          </a:r>
          <a:endParaRPr lang="en-US" b="0">
            <a:effectLst/>
          </a:endParaRPr>
        </a:p>
        <a:p>
          <a:endParaRPr lang="en-US">
            <a:effectLst/>
          </a:endParaRPr>
        </a:p>
        <a:p>
          <a:pPr marL="0" indent="0"/>
          <a:endParaRPr lang="en-US" sz="1100" b="1">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33</xdr:row>
      <xdr:rowOff>57150</xdr:rowOff>
    </xdr:from>
    <xdr:to>
      <xdr:col>11</xdr:col>
      <xdr:colOff>704850</xdr:colOff>
      <xdr:row>39</xdr:row>
      <xdr:rowOff>142875</xdr:rowOff>
    </xdr:to>
    <xdr:sp macro="" textlink="">
      <xdr:nvSpPr>
        <xdr:cNvPr id="3" name="TextBox 2">
          <a:extLst>
            <a:ext uri="{FF2B5EF4-FFF2-40B4-BE49-F238E27FC236}">
              <a16:creationId xmlns:a16="http://schemas.microsoft.com/office/drawing/2014/main" id="{21441BA3-1574-4E0B-BAFF-1BB81F2ECE98}"/>
            </a:ext>
          </a:extLst>
        </xdr:cNvPr>
        <xdr:cNvSpPr txBox="1"/>
      </xdr:nvSpPr>
      <xdr:spPr>
        <a:xfrm>
          <a:off x="4229100" y="6743700"/>
          <a:ext cx="457200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Check</a:t>
          </a:r>
          <a:r>
            <a:rPr lang="en-US" sz="1100" baseline="0"/>
            <a:t> Sums</a:t>
          </a:r>
          <a:r>
            <a:rPr lang="en-US" sz="1100"/>
            <a:t> to Validate</a:t>
          </a:r>
          <a:r>
            <a:rPr lang="en-US" sz="1100" baseline="0"/>
            <a:t> Your Entries</a:t>
          </a:r>
          <a:r>
            <a:rPr lang="en-US" sz="1100"/>
            <a:t>: </a:t>
          </a:r>
        </a:p>
        <a:p>
          <a:pPr algn="l"/>
          <a:r>
            <a:rPr lang="en-US" sz="1100"/>
            <a:t>1.  Excess of Revenues Over Expenditures</a:t>
          </a:r>
          <a:r>
            <a:rPr lang="en-US" sz="1100" baseline="0"/>
            <a:t> = Total Revenues - Total Expeditures</a:t>
          </a:r>
          <a:endParaRPr lang="en-US" sz="1100"/>
        </a:p>
        <a:p>
          <a:pPr algn="l"/>
          <a:r>
            <a:rPr lang="en-US" sz="1100"/>
            <a:t>2.  </a:t>
          </a:r>
          <a:r>
            <a:rPr lang="en-US" sz="1100" baseline="0">
              <a:solidFill>
                <a:schemeClr val="dk1"/>
              </a:solidFill>
              <a:effectLst/>
              <a:latin typeface="+mn-lt"/>
              <a:ea typeface="+mn-ea"/>
              <a:cs typeface="+mn-cs"/>
            </a:rPr>
            <a:t>Excess of Revenues Over Expenditures= </a:t>
          </a:r>
          <a:r>
            <a:rPr lang="en-US" sz="1100">
              <a:solidFill>
                <a:schemeClr val="dk1"/>
              </a:solidFill>
              <a:effectLst/>
              <a:latin typeface="+mn-lt"/>
              <a:ea typeface="+mn-ea"/>
              <a:cs typeface="+mn-cs"/>
            </a:rPr>
            <a:t>Change in</a:t>
          </a:r>
          <a:r>
            <a:rPr lang="en-US" sz="1100" baseline="0">
              <a:solidFill>
                <a:schemeClr val="dk1"/>
              </a:solidFill>
              <a:effectLst/>
              <a:latin typeface="+mn-lt"/>
              <a:ea typeface="+mn-ea"/>
              <a:cs typeface="+mn-cs"/>
            </a:rPr>
            <a:t> Total Net Assets from previous period </a:t>
          </a:r>
        </a:p>
        <a:p>
          <a:pPr algn="l"/>
          <a:r>
            <a:rPr lang="en-US" sz="1100"/>
            <a:t>3.  Total Assets = Total Liabilities + Net Assets</a:t>
          </a:r>
          <a:r>
            <a:rPr lang="en-US" sz="1100">
              <a:solidFill>
                <a:schemeClr val="dk1"/>
              </a:solidFill>
              <a:effectLst/>
              <a:latin typeface="+mn-lt"/>
              <a:ea typeface="+mn-ea"/>
              <a:cs typeface="+mn-cs"/>
            </a:rPr>
            <a:t>  </a:t>
          </a:r>
          <a:endParaRPr lang="en-US">
            <a:effectLst/>
          </a:endParaRPr>
        </a:p>
        <a:p>
          <a:pPr algn="l"/>
          <a:endParaRPr lang="en-US" sz="1100"/>
        </a:p>
        <a:p>
          <a:pPr algn="l"/>
          <a:endParaRPr lang="en-US" sz="1100"/>
        </a:p>
      </xdr:txBody>
    </xdr:sp>
    <xdr:clientData/>
  </xdr:twoCellAnchor>
  <xdr:twoCellAnchor>
    <xdr:from>
      <xdr:col>13</xdr:col>
      <xdr:colOff>0</xdr:colOff>
      <xdr:row>35</xdr:row>
      <xdr:rowOff>28575</xdr:rowOff>
    </xdr:from>
    <xdr:to>
      <xdr:col>14</xdr:col>
      <xdr:colOff>742950</xdr:colOff>
      <xdr:row>40</xdr:row>
      <xdr:rowOff>104775</xdr:rowOff>
    </xdr:to>
    <xdr:sp macro="" textlink="">
      <xdr:nvSpPr>
        <xdr:cNvPr id="4" name="TextBox 3">
          <a:extLst>
            <a:ext uri="{FF2B5EF4-FFF2-40B4-BE49-F238E27FC236}">
              <a16:creationId xmlns:a16="http://schemas.microsoft.com/office/drawing/2014/main" id="{E5B97C4D-C7DD-4CEE-858D-7A3FC393A49E}"/>
            </a:ext>
          </a:extLst>
        </xdr:cNvPr>
        <xdr:cNvSpPr txBox="1"/>
      </xdr:nvSpPr>
      <xdr:spPr>
        <a:xfrm>
          <a:off x="8829675" y="7096125"/>
          <a:ext cx="2895600" cy="1028700"/>
        </a:xfrm>
        <a:prstGeom prst="rect">
          <a:avLst/>
        </a:prstGeom>
        <a:solidFill>
          <a:schemeClr val="accent4">
            <a:lumMod val="20000"/>
            <a:lumOff val="80000"/>
          </a:schemeClr>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Notice that the Excess of Revenues Over Expenditures is</a:t>
          </a:r>
          <a:r>
            <a:rPr lang="en-US" sz="1100" baseline="0"/>
            <a:t> money the branch earned.  This amount is reflected in the change of Total Net Assets over the year in which the funds were earned.</a:t>
          </a:r>
          <a:endParaRPr lang="en-US" sz="1100"/>
        </a:p>
      </xdr:txBody>
    </xdr:sp>
    <xdr:clientData/>
  </xdr:twoCellAnchor>
  <xdr:twoCellAnchor>
    <xdr:from>
      <xdr:col>13</xdr:col>
      <xdr:colOff>0</xdr:colOff>
      <xdr:row>8</xdr:row>
      <xdr:rowOff>190499</xdr:rowOff>
    </xdr:from>
    <xdr:to>
      <xdr:col>15</xdr:col>
      <xdr:colOff>0</xdr:colOff>
      <xdr:row>34</xdr:row>
      <xdr:rowOff>133351</xdr:rowOff>
    </xdr:to>
    <xdr:sp macro="" textlink="">
      <xdr:nvSpPr>
        <xdr:cNvPr id="2" name="TextBox 1">
          <a:extLst>
            <a:ext uri="{FF2B5EF4-FFF2-40B4-BE49-F238E27FC236}">
              <a16:creationId xmlns:a16="http://schemas.microsoft.com/office/drawing/2014/main" id="{27766168-4D47-442D-B9D1-A918ED1FCD31}"/>
            </a:ext>
          </a:extLst>
        </xdr:cNvPr>
        <xdr:cNvSpPr txBox="1"/>
      </xdr:nvSpPr>
      <xdr:spPr>
        <a:xfrm>
          <a:off x="8829675" y="2114549"/>
          <a:ext cx="2914650" cy="4895852"/>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 Example Includes Additional Transactions not shown</a:t>
          </a:r>
          <a:r>
            <a:rPr lang="en-US" sz="1100" b="1" baseline="0"/>
            <a:t> in previous tabs</a:t>
          </a:r>
          <a:r>
            <a:rPr lang="en-US" sz="1100" b="1"/>
            <a:t>:</a:t>
          </a:r>
        </a:p>
        <a:p>
          <a:r>
            <a:rPr lang="en-US" sz="1100"/>
            <a:t>1.  Venue Deposit - Make</a:t>
          </a:r>
          <a:r>
            <a:rPr lang="en-US" sz="1100" baseline="0"/>
            <a:t> a $1,700 deposit for venue for an event occurring in Year 2.</a:t>
          </a:r>
        </a:p>
        <a:p>
          <a:endParaRPr lang="en-US" sz="1100" baseline="0"/>
        </a:p>
        <a:p>
          <a:r>
            <a:rPr lang="en-US" sz="1100" baseline="0"/>
            <a:t>2.  Branch Dues income - Receive $1,437 in additional current year dues. </a:t>
          </a:r>
        </a:p>
        <a:p>
          <a:endParaRPr lang="en-US" sz="1100" baseline="0"/>
        </a:p>
        <a:p>
          <a:r>
            <a:rPr lang="en-US" sz="1100">
              <a:solidFill>
                <a:schemeClr val="dk1"/>
              </a:solidFill>
              <a:effectLst/>
              <a:latin typeface="+mn-lt"/>
              <a:ea typeface="+mn-ea"/>
              <a:cs typeface="+mn-cs"/>
            </a:rPr>
            <a:t>3.  Directory Advertising Income - Receive $1,500</a:t>
          </a:r>
          <a:r>
            <a:rPr lang="en-US" sz="1100" baseline="0">
              <a:solidFill>
                <a:schemeClr val="dk1"/>
              </a:solidFill>
              <a:effectLst/>
              <a:latin typeface="+mn-lt"/>
              <a:ea typeface="+mn-ea"/>
              <a:cs typeface="+mn-cs"/>
            </a:rPr>
            <a:t> in advertising income.</a:t>
          </a:r>
        </a:p>
        <a:p>
          <a:endParaRPr lang="en-US">
            <a:effectLst/>
          </a:endParaRPr>
        </a:p>
        <a:p>
          <a:r>
            <a:rPr lang="en-US" sz="1100" baseline="0"/>
            <a:t>4.  Fundraising Income Tech Trek - Receive $9,500 in donations for Tech Trek and $500 in parent fees.</a:t>
          </a:r>
        </a:p>
        <a:p>
          <a:endParaRPr lang="en-US" sz="1100" baseline="0"/>
        </a:p>
        <a:p>
          <a:r>
            <a:rPr lang="en-US" sz="1100" baseline="0"/>
            <a:t>5,  Restricted Net Assets Tech Teck - retain $500 parent fees to support future branch Tech Trek expenses </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  Deferred Branch Dues Income - Receive $2,950 in dues for next year.</a:t>
          </a:r>
          <a:endParaRPr lang="en-US">
            <a:effectLst/>
          </a:endParaRPr>
        </a:p>
        <a:p>
          <a:endParaRPr lang="en-US" sz="1100" baseline="0"/>
        </a:p>
        <a:p>
          <a:r>
            <a:rPr lang="en-US" sz="1100" baseline="0"/>
            <a:t>6.  Administrative Expense - Incur expenses to print the directory ($400) and to buy software ($150)</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7.  Funds Paid Tech Trek - Send the $9,500 to Tech Trek.</a:t>
          </a:r>
          <a:endParaRPr lang="en-US">
            <a:effectLst/>
          </a:endParaRPr>
        </a:p>
        <a:p>
          <a:endParaRPr lang="en-US" sz="1100" baseline="0"/>
        </a:p>
        <a:p>
          <a:endParaRPr lang="en-US" sz="1100"/>
        </a:p>
        <a:p>
          <a:endParaRPr lang="en-US" sz="1100"/>
        </a:p>
      </xdr:txBody>
    </xdr:sp>
    <xdr:clientData/>
  </xdr:twoCellAnchor>
  <xdr:twoCellAnchor>
    <xdr:from>
      <xdr:col>12</xdr:col>
      <xdr:colOff>66675</xdr:colOff>
      <xdr:row>2</xdr:row>
      <xdr:rowOff>180975</xdr:rowOff>
    </xdr:from>
    <xdr:to>
      <xdr:col>13</xdr:col>
      <xdr:colOff>9525</xdr:colOff>
      <xdr:row>7</xdr:row>
      <xdr:rowOff>161925</xdr:rowOff>
    </xdr:to>
    <xdr:sp macro="" textlink="">
      <xdr:nvSpPr>
        <xdr:cNvPr id="24" name="Left Brace 23">
          <a:extLst>
            <a:ext uri="{FF2B5EF4-FFF2-40B4-BE49-F238E27FC236}">
              <a16:creationId xmlns:a16="http://schemas.microsoft.com/office/drawing/2014/main" id="{D7BCF32E-B3F5-44FD-B351-64E768893AE6}"/>
            </a:ext>
          </a:extLst>
        </xdr:cNvPr>
        <xdr:cNvSpPr/>
      </xdr:nvSpPr>
      <xdr:spPr>
        <a:xfrm>
          <a:off x="9906000" y="962025"/>
          <a:ext cx="647700" cy="933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219075</xdr:colOff>
      <xdr:row>1</xdr:row>
      <xdr:rowOff>19050</xdr:rowOff>
    </xdr:from>
    <xdr:to>
      <xdr:col>7</xdr:col>
      <xdr:colOff>2924175</xdr:colOff>
      <xdr:row>37</xdr:row>
      <xdr:rowOff>161925</xdr:rowOff>
    </xdr:to>
    <xdr:sp macro="" textlink="">
      <xdr:nvSpPr>
        <xdr:cNvPr id="4" name="TextBox 3">
          <a:extLst>
            <a:ext uri="{FF2B5EF4-FFF2-40B4-BE49-F238E27FC236}">
              <a16:creationId xmlns:a16="http://schemas.microsoft.com/office/drawing/2014/main" id="{AFE7D4F0-0288-42A5-877C-5F2F38730C0C}"/>
            </a:ext>
          </a:extLst>
        </xdr:cNvPr>
        <xdr:cNvSpPr txBox="1"/>
      </xdr:nvSpPr>
      <xdr:spPr>
        <a:xfrm>
          <a:off x="6457950" y="600075"/>
          <a:ext cx="3228975" cy="7010400"/>
        </a:xfrm>
        <a:prstGeom prst="rect">
          <a:avLst/>
        </a:prstGeom>
        <a:solidFill>
          <a:schemeClr val="accent4">
            <a:lumMod val="20000"/>
            <a:lumOff val="80000"/>
          </a:schemeClr>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t>Budget Process</a:t>
          </a:r>
        </a:p>
        <a:p>
          <a:pPr algn="ctr"/>
          <a:endParaRPr lang="en-US" sz="1100" b="1" baseline="0"/>
        </a:p>
        <a:p>
          <a:r>
            <a:rPr lang="en-US" sz="1100" baseline="0"/>
            <a:t>You will need to meet with a budget committee including the President and the Chairs responsible for the accounts with the larger expenses.  </a:t>
          </a:r>
          <a:r>
            <a:rPr lang="en-US" sz="1100" b="1" baseline="0"/>
            <a:t>The entire Board has fiduciary responsibility for the income and expenses</a:t>
          </a:r>
          <a:r>
            <a:rPr lang="en-US" sz="1100" b="0" baseline="0"/>
            <a:t> and they should have input to the process.</a:t>
          </a:r>
          <a:endParaRPr lang="en-US" sz="1100" baseline="0"/>
        </a:p>
        <a:p>
          <a:endParaRPr lang="en-US" sz="1100" baseline="0"/>
        </a:p>
        <a:p>
          <a:r>
            <a:rPr lang="en-US" sz="1100" baseline="0"/>
            <a:t>Many branches use their outgoing boards to create a preliminary budget that is adjusted by the incoming board.</a:t>
          </a: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To prepare for the disucssion, look at at least two years of Revenue</a:t>
          </a:r>
          <a:r>
            <a:rPr lang="en-US" sz="1100" baseline="0">
              <a:solidFill>
                <a:schemeClr val="dk1"/>
              </a:solidFill>
              <a:effectLst/>
              <a:latin typeface="+mn-lt"/>
              <a:ea typeface="+mn-ea"/>
              <a:cs typeface="+mn-cs"/>
            </a:rPr>
            <a:t> and Expense history so you know what "normal year" activites are.</a:t>
          </a:r>
          <a:endParaRPr lang="en-US">
            <a:effectLst/>
          </a:endParaRPr>
        </a:p>
        <a:p>
          <a:endParaRPr lang="en-US" sz="1100"/>
        </a:p>
        <a:p>
          <a:r>
            <a:rPr lang="en-US" sz="1100"/>
            <a:t>List your </a:t>
          </a:r>
          <a:r>
            <a:rPr lang="en-US" sz="1100" b="1"/>
            <a:t>assumptions</a:t>
          </a:r>
          <a:r>
            <a:rPr lang="en-US" sz="1100"/>
            <a:t> of what will change or remain the same:</a:t>
          </a:r>
        </a:p>
        <a:p>
          <a:endParaRPr lang="en-US" sz="1100"/>
        </a:p>
        <a:p>
          <a:r>
            <a:rPr lang="en-US" sz="1100"/>
            <a:t>In this example, we assume</a:t>
          </a:r>
        </a:p>
        <a:p>
          <a:r>
            <a:rPr lang="en-US" sz="1100"/>
            <a:t>1. Membership will</a:t>
          </a:r>
          <a:r>
            <a:rPr lang="en-US" sz="1100" baseline="0"/>
            <a:t> stay flat</a:t>
          </a:r>
        </a:p>
        <a:p>
          <a:r>
            <a:rPr lang="en-US" sz="1100" baseline="0"/>
            <a:t>2. No change in branch dues</a:t>
          </a:r>
        </a:p>
        <a:p>
          <a:r>
            <a:rPr lang="en-US" sz="1100" baseline="0"/>
            <a:t>3. Advertising weakens due to COVID losses</a:t>
          </a:r>
        </a:p>
        <a:p>
          <a:r>
            <a:rPr lang="en-US" sz="1100" baseline="0"/>
            <a:t>4. Different Member Event - Wine tasting instead of luncheon that will increase participation and decrease cost per person (100 tickets at $35 each.  Cost of $25 per person)</a:t>
          </a:r>
        </a:p>
        <a:p>
          <a:r>
            <a:rPr lang="en-US" sz="1100" baseline="0"/>
            <a:t>5.  Tech Trek Camper fees increase</a:t>
          </a:r>
        </a:p>
        <a:p>
          <a:r>
            <a:rPr lang="en-US" sz="1100" baseline="0"/>
            <a:t>6.  We will fund additional campers with accumulated funds in the Tech Trek fund</a:t>
          </a:r>
        </a:p>
        <a:p>
          <a:r>
            <a:rPr lang="en-US" sz="1100" baseline="0"/>
            <a:t>7.  New additional silent auction fundraiser for local scholaships.  Expect additional $800 income and $360 expense.</a:t>
          </a:r>
        </a:p>
        <a:p>
          <a:endParaRPr lang="en-US" sz="1100" baseline="0"/>
        </a:p>
        <a:p>
          <a:r>
            <a:rPr lang="en-US" sz="1100" b="1"/>
            <a:t>Note:</a:t>
          </a:r>
          <a:r>
            <a:rPr lang="en-US" sz="1100" b="1" baseline="0"/>
            <a:t>  </a:t>
          </a:r>
          <a:r>
            <a:rPr lang="en-US" sz="1100" b="1"/>
            <a:t>Typically, your branch budget would result in $0 Excess of Revenues over Expenditures.  This example shows only a few selected items as illustrations of the types of  the changes you would forecast from the previous</a:t>
          </a:r>
          <a:r>
            <a:rPr lang="en-US" sz="1100" b="1" baseline="0"/>
            <a:t> year's actuals.</a:t>
          </a:r>
          <a:endParaRPr lang="en-US" sz="1100" b="1"/>
        </a:p>
      </xdr:txBody>
    </xdr:sp>
    <xdr:clientData/>
  </xdr:twoCellAnchor>
  <xdr:twoCellAnchor>
    <xdr:from>
      <xdr:col>6</xdr:col>
      <xdr:colOff>38103</xdr:colOff>
      <xdr:row>34</xdr:row>
      <xdr:rowOff>47625</xdr:rowOff>
    </xdr:from>
    <xdr:to>
      <xdr:col>6</xdr:col>
      <xdr:colOff>314325</xdr:colOff>
      <xdr:row>36</xdr:row>
      <xdr:rowOff>28575</xdr:rowOff>
    </xdr:to>
    <xdr:cxnSp macro="">
      <xdr:nvCxnSpPr>
        <xdr:cNvPr id="6" name="Straight Arrow Connector 5">
          <a:extLst>
            <a:ext uri="{FF2B5EF4-FFF2-40B4-BE49-F238E27FC236}">
              <a16:creationId xmlns:a16="http://schemas.microsoft.com/office/drawing/2014/main" id="{0C015273-4863-423D-8B18-7BE461F064BB}"/>
            </a:ext>
          </a:extLst>
        </xdr:cNvPr>
        <xdr:cNvCxnSpPr/>
      </xdr:nvCxnSpPr>
      <xdr:spPr>
        <a:xfrm flipH="1">
          <a:off x="6276978" y="6924675"/>
          <a:ext cx="276222" cy="361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3</xdr:col>
      <xdr:colOff>9525</xdr:colOff>
      <xdr:row>8</xdr:row>
      <xdr:rowOff>9525</xdr:rowOff>
    </xdr:to>
    <xdr:pic>
      <xdr:nvPicPr>
        <xdr:cNvPr id="3" name="Picture 2">
          <a:extLst>
            <a:ext uri="{FF2B5EF4-FFF2-40B4-BE49-F238E27FC236}">
              <a16:creationId xmlns:a16="http://schemas.microsoft.com/office/drawing/2014/main" id="{6350212F-8425-4221-BCDA-F2BDD3590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1028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180975</xdr:colOff>
      <xdr:row>23</xdr:row>
      <xdr:rowOff>85724</xdr:rowOff>
    </xdr:from>
    <xdr:to>
      <xdr:col>14</xdr:col>
      <xdr:colOff>794</xdr:colOff>
      <xdr:row>29</xdr:row>
      <xdr:rowOff>158749</xdr:rowOff>
    </xdr:to>
    <xdr:sp macro="" textlink="">
      <xdr:nvSpPr>
        <xdr:cNvPr id="3" name="TextBox 2">
          <a:extLst>
            <a:ext uri="{FF2B5EF4-FFF2-40B4-BE49-F238E27FC236}">
              <a16:creationId xmlns:a16="http://schemas.microsoft.com/office/drawing/2014/main" id="{636235B4-ADBC-4F74-BFB5-483E0FBDDADE}"/>
            </a:ext>
          </a:extLst>
        </xdr:cNvPr>
        <xdr:cNvSpPr txBox="1"/>
      </xdr:nvSpPr>
      <xdr:spPr>
        <a:xfrm>
          <a:off x="9021366" y="4828380"/>
          <a:ext cx="2895600" cy="120411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Dues collected from March 16 through June 30 apply to the following year.  Since we are accepting this revenue in the current year, we have earned an excess of $2,000</a:t>
          </a:r>
          <a:r>
            <a:rPr lang="en-US" sz="1100" baseline="0"/>
            <a:t> of revenue over expenditures, which is added to our Unrestricted Assets.</a:t>
          </a:r>
          <a:endParaRPr lang="en-US" sz="1100"/>
        </a:p>
      </xdr:txBody>
    </xdr:sp>
    <xdr:clientData/>
  </xdr:twoCellAnchor>
  <xdr:twoCellAnchor>
    <xdr:from>
      <xdr:col>6</xdr:col>
      <xdr:colOff>59136</xdr:colOff>
      <xdr:row>31</xdr:row>
      <xdr:rowOff>62705</xdr:rowOff>
    </xdr:from>
    <xdr:to>
      <xdr:col>11</xdr:col>
      <xdr:colOff>8733</xdr:colOff>
      <xdr:row>37</xdr:row>
      <xdr:rowOff>146445</xdr:rowOff>
    </xdr:to>
    <xdr:sp macro="" textlink="">
      <xdr:nvSpPr>
        <xdr:cNvPr id="4" name="TextBox 3">
          <a:extLst>
            <a:ext uri="{FF2B5EF4-FFF2-40B4-BE49-F238E27FC236}">
              <a16:creationId xmlns:a16="http://schemas.microsoft.com/office/drawing/2014/main" id="{0E69A264-56B9-4C0B-83CA-5C1B7491D325}"/>
            </a:ext>
          </a:extLst>
        </xdr:cNvPr>
        <xdr:cNvSpPr txBox="1"/>
      </xdr:nvSpPr>
      <xdr:spPr>
        <a:xfrm>
          <a:off x="4365230" y="6313486"/>
          <a:ext cx="3581003" cy="1214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a:t>Check</a:t>
          </a:r>
          <a:r>
            <a:rPr lang="en-US" sz="1100" baseline="0"/>
            <a:t> Sums</a:t>
          </a:r>
          <a:r>
            <a:rPr lang="en-US" sz="1100"/>
            <a:t> to Validate</a:t>
          </a:r>
          <a:r>
            <a:rPr lang="en-US" sz="1100" baseline="0"/>
            <a:t> Your Entries</a:t>
          </a:r>
          <a:r>
            <a:rPr lang="en-US" sz="1100"/>
            <a:t>: </a:t>
          </a:r>
        </a:p>
        <a:p>
          <a:pPr algn="l"/>
          <a:r>
            <a:rPr lang="en-US" sz="1100"/>
            <a:t>1.  Excess of Revenues Over Expenses</a:t>
          </a:r>
          <a:r>
            <a:rPr lang="en-US" sz="1100" baseline="0"/>
            <a:t> = Total Revenues - Total Expenses</a:t>
          </a:r>
          <a:endParaRPr lang="en-US" sz="1100"/>
        </a:p>
        <a:p>
          <a:pPr algn="l"/>
          <a:r>
            <a:rPr lang="en-US" sz="1100"/>
            <a:t>2.  </a:t>
          </a:r>
          <a:r>
            <a:rPr lang="en-US" sz="1100" baseline="0">
              <a:solidFill>
                <a:schemeClr val="dk1"/>
              </a:solidFill>
              <a:effectLst/>
              <a:latin typeface="+mn-lt"/>
              <a:ea typeface="+mn-ea"/>
              <a:cs typeface="+mn-cs"/>
            </a:rPr>
            <a:t>Excess of Revenues Over Expenses= </a:t>
          </a:r>
          <a:r>
            <a:rPr lang="en-US" sz="1100">
              <a:solidFill>
                <a:schemeClr val="dk1"/>
              </a:solidFill>
              <a:effectLst/>
              <a:latin typeface="+mn-lt"/>
              <a:ea typeface="+mn-ea"/>
              <a:cs typeface="+mn-cs"/>
            </a:rPr>
            <a:t>Change in</a:t>
          </a:r>
          <a:r>
            <a:rPr lang="en-US" sz="1100" baseline="0">
              <a:solidFill>
                <a:schemeClr val="dk1"/>
              </a:solidFill>
              <a:effectLst/>
              <a:latin typeface="+mn-lt"/>
              <a:ea typeface="+mn-ea"/>
              <a:cs typeface="+mn-cs"/>
            </a:rPr>
            <a:t> Total Net Assets from previous period </a:t>
          </a:r>
        </a:p>
        <a:p>
          <a:pPr algn="l"/>
          <a:r>
            <a:rPr lang="en-US" sz="1100"/>
            <a:t>3.  Total Assets = Total Liabilities + Net Assets</a:t>
          </a:r>
          <a:r>
            <a:rPr lang="en-US" sz="1100">
              <a:solidFill>
                <a:schemeClr val="dk1"/>
              </a:solidFill>
              <a:effectLst/>
              <a:latin typeface="+mn-lt"/>
              <a:ea typeface="+mn-ea"/>
              <a:cs typeface="+mn-cs"/>
            </a:rPr>
            <a:t>  </a:t>
          </a:r>
          <a:endParaRPr lang="en-US">
            <a:effectLst/>
          </a:endParaRPr>
        </a:p>
        <a:p>
          <a:pPr algn="l"/>
          <a:endParaRPr lang="en-US" sz="1100"/>
        </a:p>
      </xdr:txBody>
    </xdr:sp>
    <xdr:clientData/>
  </xdr:twoCellAnchor>
  <xdr:twoCellAnchor>
    <xdr:from>
      <xdr:col>5</xdr:col>
      <xdr:colOff>266700</xdr:colOff>
      <xdr:row>24</xdr:row>
      <xdr:rowOff>85725</xdr:rowOff>
    </xdr:from>
    <xdr:to>
      <xdr:col>13</xdr:col>
      <xdr:colOff>171451</xdr:colOff>
      <xdr:row>36</xdr:row>
      <xdr:rowOff>28575</xdr:rowOff>
    </xdr:to>
    <xdr:cxnSp macro="">
      <xdr:nvCxnSpPr>
        <xdr:cNvPr id="6" name="Straight Arrow Connector 5">
          <a:extLst>
            <a:ext uri="{FF2B5EF4-FFF2-40B4-BE49-F238E27FC236}">
              <a16:creationId xmlns:a16="http://schemas.microsoft.com/office/drawing/2014/main" id="{54E69B28-2C2B-4923-92B6-5BE0B196A983}"/>
            </a:ext>
          </a:extLst>
        </xdr:cNvPr>
        <xdr:cNvCxnSpPr/>
      </xdr:nvCxnSpPr>
      <xdr:spPr>
        <a:xfrm flipH="1">
          <a:off x="3829050" y="5057775"/>
          <a:ext cx="5181601" cy="2228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638175</xdr:colOff>
      <xdr:row>24</xdr:row>
      <xdr:rowOff>104775</xdr:rowOff>
    </xdr:from>
    <xdr:to>
      <xdr:col>13</xdr:col>
      <xdr:colOff>180975</xdr:colOff>
      <xdr:row>27</xdr:row>
      <xdr:rowOff>38100</xdr:rowOff>
    </xdr:to>
    <xdr:cxnSp macro="">
      <xdr:nvCxnSpPr>
        <xdr:cNvPr id="8" name="Straight Arrow Connector 7">
          <a:extLst>
            <a:ext uri="{FF2B5EF4-FFF2-40B4-BE49-F238E27FC236}">
              <a16:creationId xmlns:a16="http://schemas.microsoft.com/office/drawing/2014/main" id="{8F9FCE5A-63BB-45CC-928C-1DF2B0AE58DB}"/>
            </a:ext>
          </a:extLst>
        </xdr:cNvPr>
        <xdr:cNvCxnSpPr/>
      </xdr:nvCxnSpPr>
      <xdr:spPr>
        <a:xfrm flipH="1">
          <a:off x="8572500" y="5076825"/>
          <a:ext cx="447675"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209085</xdr:colOff>
      <xdr:row>2</xdr:row>
      <xdr:rowOff>6503</xdr:rowOff>
    </xdr:from>
    <xdr:to>
      <xdr:col>19</xdr:col>
      <xdr:colOff>731800</xdr:colOff>
      <xdr:row>53</xdr:row>
      <xdr:rowOff>174239</xdr:rowOff>
    </xdr:to>
    <xdr:sp macro="" textlink="">
      <xdr:nvSpPr>
        <xdr:cNvPr id="2" name="TextBox 1">
          <a:extLst>
            <a:ext uri="{FF2B5EF4-FFF2-40B4-BE49-F238E27FC236}">
              <a16:creationId xmlns:a16="http://schemas.microsoft.com/office/drawing/2014/main" id="{0ACF418C-C86D-4A84-8685-3FC940DC8EA5}"/>
            </a:ext>
          </a:extLst>
        </xdr:cNvPr>
        <xdr:cNvSpPr txBox="1"/>
      </xdr:nvSpPr>
      <xdr:spPr>
        <a:xfrm>
          <a:off x="5645305" y="656991"/>
          <a:ext cx="6295794" cy="9646272"/>
        </a:xfrm>
        <a:prstGeom prst="rect">
          <a:avLst/>
        </a:prstGeom>
        <a:solidFill>
          <a:schemeClr val="lt1"/>
        </a:solidFill>
        <a:ln w="15875">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i="0">
              <a:solidFill>
                <a:schemeClr val="dk1"/>
              </a:solidFill>
              <a:effectLst/>
              <a:latin typeface="+mn-lt"/>
              <a:ea typeface="+mn-ea"/>
              <a:cs typeface="+mn-cs"/>
            </a:rPr>
            <a:t>Example of Work Instructions for</a:t>
          </a:r>
          <a:r>
            <a:rPr lang="en-US" sz="1200" b="1" i="0" baseline="0">
              <a:solidFill>
                <a:schemeClr val="dk1"/>
              </a:solidFill>
              <a:effectLst/>
              <a:latin typeface="+mn-lt"/>
              <a:ea typeface="+mn-ea"/>
              <a:cs typeface="+mn-cs"/>
            </a:rPr>
            <a:t> Processing Deposits and Payments</a:t>
          </a:r>
        </a:p>
        <a:p>
          <a:r>
            <a:rPr lang="en-US" sz="1200" i="1">
              <a:solidFill>
                <a:schemeClr val="dk1"/>
              </a:solidFill>
              <a:effectLst/>
              <a:latin typeface="+mn-lt"/>
              <a:ea typeface="+mn-ea"/>
              <a:cs typeface="+mn-cs"/>
            </a:rPr>
            <a:t>Note – This process assumes paper documentation. Electronic storage of the documents is also appropriate if the files are backed up regularly.</a:t>
          </a:r>
          <a:endParaRPr lang="en-US" sz="1100">
            <a:solidFill>
              <a:schemeClr val="dk1"/>
            </a:solidFill>
            <a:effectLst/>
            <a:latin typeface="+mn-lt"/>
            <a:ea typeface="+mn-ea"/>
            <a:cs typeface="+mn-cs"/>
          </a:endParaRPr>
        </a:p>
        <a:p>
          <a:r>
            <a:rPr lang="en-US" sz="1200">
              <a:solidFill>
                <a:schemeClr val="dk1"/>
              </a:solidFill>
              <a:effectLst/>
              <a:latin typeface="+mn-lt"/>
              <a:ea typeface="+mn-ea"/>
              <a:cs typeface="+mn-cs"/>
            </a:rPr>
            <a:t> </a:t>
          </a:r>
          <a:endParaRPr lang="en-US" sz="1200" b="1">
            <a:solidFill>
              <a:schemeClr val="dk1"/>
            </a:solidFill>
            <a:effectLst/>
            <a:latin typeface="+mn-lt"/>
            <a:ea typeface="+mn-ea"/>
            <a:cs typeface="+mn-cs"/>
          </a:endParaRPr>
        </a:p>
        <a:p>
          <a:r>
            <a:rPr lang="en-US" sz="1200" b="1">
              <a:solidFill>
                <a:schemeClr val="accent6">
                  <a:lumMod val="75000"/>
                </a:schemeClr>
              </a:solidFill>
              <a:effectLst/>
              <a:latin typeface="+mn-lt"/>
              <a:ea typeface="+mn-ea"/>
              <a:cs typeface="+mn-cs"/>
            </a:rPr>
            <a:t>Deposits</a:t>
          </a:r>
        </a:p>
        <a:p>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Each </a:t>
          </a:r>
          <a:r>
            <a:rPr lang="en-US" sz="1200" b="1">
              <a:solidFill>
                <a:schemeClr val="accent6">
                  <a:lumMod val="75000"/>
                </a:schemeClr>
              </a:solidFill>
              <a:effectLst/>
              <a:latin typeface="+mn-lt"/>
              <a:ea typeface="+mn-ea"/>
              <a:cs typeface="+mn-cs"/>
            </a:rPr>
            <a:t>deposit of checks</a:t>
          </a:r>
          <a:r>
            <a:rPr lang="en-US" sz="1200" b="1" baseline="0">
              <a:solidFill>
                <a:schemeClr val="accent6">
                  <a:lumMod val="75000"/>
                </a:schemeClr>
              </a:solidFill>
              <a:effectLst/>
              <a:latin typeface="+mn-lt"/>
              <a:ea typeface="+mn-ea"/>
              <a:cs typeface="+mn-cs"/>
            </a:rPr>
            <a:t> and/or cash</a:t>
          </a:r>
          <a:r>
            <a:rPr lang="en-US" sz="1200" b="1">
              <a:solidFill>
                <a:schemeClr val="accent6">
                  <a:lumMod val="75000"/>
                </a:schemeClr>
              </a:solidFill>
              <a:effectLst/>
              <a:latin typeface="+mn-lt"/>
              <a:ea typeface="+mn-ea"/>
              <a:cs typeface="+mn-cs"/>
            </a:rPr>
            <a:t> </a:t>
          </a:r>
          <a:r>
            <a:rPr lang="en-US" sz="1200">
              <a:solidFill>
                <a:schemeClr val="dk1"/>
              </a:solidFill>
              <a:effectLst/>
              <a:latin typeface="+mn-lt"/>
              <a:ea typeface="+mn-ea"/>
              <a:cs typeface="+mn-cs"/>
            </a:rPr>
            <a:t>needs a deposit slip, </a:t>
          </a:r>
          <a:r>
            <a:rPr lang="en-US" sz="1200" u="sng">
              <a:solidFill>
                <a:schemeClr val="dk1"/>
              </a:solidFill>
              <a:effectLst/>
              <a:latin typeface="+mn-lt"/>
              <a:ea typeface="+mn-ea"/>
              <a:cs typeface="+mn-cs"/>
            </a:rPr>
            <a:t>an explanation of the source</a:t>
          </a:r>
          <a:r>
            <a:rPr lang="en-US" sz="1200">
              <a:solidFill>
                <a:schemeClr val="dk1"/>
              </a:solidFill>
              <a:effectLst/>
              <a:latin typeface="+mn-lt"/>
              <a:ea typeface="+mn-ea"/>
              <a:cs typeface="+mn-cs"/>
            </a:rPr>
            <a:t> of the deposit and the check(s) or cash. (A donation made from a donor’s tax-deferred retirement account may require a call to the broker to determine the identity of the owner.)</a:t>
          </a:r>
        </a:p>
        <a:p>
          <a:pPr lvl="0"/>
          <a:endParaRPr lang="en-US" sz="1200">
            <a:solidFill>
              <a:schemeClr val="dk1"/>
            </a:solidFill>
            <a:effectLst/>
            <a:latin typeface="+mn-lt"/>
            <a:ea typeface="+mn-ea"/>
            <a:cs typeface="+mn-cs"/>
          </a:endParaRPr>
        </a:p>
        <a:p>
          <a:pPr lvl="0"/>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Verify the total deposit matches the total on the deposit slip.</a:t>
          </a:r>
        </a:p>
        <a:p>
          <a:pPr lvl="0"/>
          <a:r>
            <a:rPr lang="en-US" sz="1200">
              <a:solidFill>
                <a:schemeClr val="dk1"/>
              </a:solidFill>
              <a:effectLst/>
              <a:latin typeface="+mn-lt"/>
              <a:ea typeface="+mn-ea"/>
              <a:cs typeface="+mn-cs"/>
            </a:rPr>
            <a:t>     *  Endorse the checks using the bank-provided stamp.</a:t>
          </a:r>
        </a:p>
        <a:p>
          <a:r>
            <a:rPr lang="en-US" sz="1200">
              <a:solidFill>
                <a:schemeClr val="dk1"/>
              </a:solidFill>
              <a:effectLst/>
              <a:latin typeface="+mn-lt"/>
              <a:ea typeface="+mn-ea"/>
              <a:cs typeface="+mn-cs"/>
            </a:rPr>
            <a:t>     * Make a copy of all checks. Make the deposit at the bank or via phone.  Print out the receipt.</a:t>
          </a:r>
          <a:endParaRPr lang="en-US" sz="1200">
            <a:effectLst/>
          </a:endParaRPr>
        </a:p>
        <a:p>
          <a:r>
            <a:rPr lang="en-US" sz="1200">
              <a:solidFill>
                <a:schemeClr val="dk1"/>
              </a:solidFill>
              <a:effectLst/>
              <a:latin typeface="+mn-lt"/>
              <a:ea typeface="+mn-ea"/>
              <a:cs typeface="+mn-cs"/>
            </a:rPr>
            <a:t>     * Put the deposit receipt, any additional information as</a:t>
          </a:r>
          <a:r>
            <a:rPr lang="en-US" sz="1200" baseline="0">
              <a:solidFill>
                <a:schemeClr val="dk1"/>
              </a:solidFill>
              <a:effectLst/>
              <a:latin typeface="+mn-lt"/>
              <a:ea typeface="+mn-ea"/>
              <a:cs typeface="+mn-cs"/>
            </a:rPr>
            <a:t> to </a:t>
          </a:r>
          <a:r>
            <a:rPr lang="en-US" sz="1200">
              <a:solidFill>
                <a:schemeClr val="dk1"/>
              </a:solidFill>
              <a:effectLst/>
              <a:latin typeface="+mn-lt"/>
              <a:ea typeface="+mn-ea"/>
              <a:cs typeface="+mn-cs"/>
            </a:rPr>
            <a:t>the source,</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and check copies in the</a:t>
          </a:r>
        </a:p>
        <a:p>
          <a:r>
            <a:rPr lang="en-US" sz="1200">
              <a:solidFill>
                <a:schemeClr val="dk1"/>
              </a:solidFill>
              <a:effectLst/>
              <a:latin typeface="+mn-lt"/>
              <a:ea typeface="+mn-ea"/>
              <a:cs typeface="+mn-cs"/>
            </a:rPr>
            <a:t>        Treasurer binder. </a:t>
          </a:r>
          <a:endParaRPr lang="en-US" sz="1200">
            <a:effectLst/>
          </a:endParaRPr>
        </a:p>
        <a:p>
          <a:r>
            <a:rPr lang="en-US" sz="1200">
              <a:solidFill>
                <a:schemeClr val="dk1"/>
              </a:solidFill>
              <a:effectLst/>
              <a:latin typeface="+mn-lt"/>
              <a:ea typeface="+mn-ea"/>
              <a:cs typeface="+mn-cs"/>
            </a:rPr>
            <a:t>     *  Enter the deposit in the accounts as described on the transaction tabs.</a:t>
          </a:r>
          <a:endParaRPr lang="en-US" sz="1200">
            <a:effectLst/>
          </a:endParaRPr>
        </a:p>
        <a:p>
          <a:pPr lvl="0"/>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If the deposit is a </a:t>
          </a:r>
          <a:r>
            <a:rPr lang="en-US" sz="1200" b="1">
              <a:solidFill>
                <a:schemeClr val="accent6">
                  <a:lumMod val="75000"/>
                </a:schemeClr>
              </a:solidFill>
              <a:effectLst/>
              <a:latin typeface="+mn-lt"/>
              <a:ea typeface="+mn-ea"/>
              <a:cs typeface="+mn-cs"/>
            </a:rPr>
            <a:t>PayPal transfer</a:t>
          </a:r>
          <a:r>
            <a:rPr lang="en-US" sz="1200">
              <a:solidFill>
                <a:schemeClr val="dk1"/>
              </a:solidFill>
              <a:effectLst/>
              <a:latin typeface="+mn-lt"/>
              <a:ea typeface="+mn-ea"/>
              <a:cs typeface="+mn-cs"/>
            </a:rPr>
            <a:t>, be sure to identify the source of the funds with the PayPal coordinator.</a:t>
          </a:r>
        </a:p>
        <a:p>
          <a:pPr lvl="0"/>
          <a:endParaRPr lang="en-US" sz="1200">
            <a:solidFill>
              <a:schemeClr val="dk1"/>
            </a:solidFill>
            <a:effectLst/>
            <a:latin typeface="+mn-lt"/>
            <a:ea typeface="+mn-ea"/>
            <a:cs typeface="+mn-cs"/>
          </a:endParaRPr>
        </a:p>
        <a:p>
          <a:pPr lvl="0"/>
          <a:r>
            <a:rPr lang="en-US" sz="1200" b="1">
              <a:solidFill>
                <a:schemeClr val="accent6">
                  <a:lumMod val="75000"/>
                </a:schemeClr>
              </a:solidFill>
              <a:effectLst/>
              <a:latin typeface="+mn-lt"/>
              <a:ea typeface="+mn-ea"/>
              <a:cs typeface="+mn-cs"/>
            </a:rPr>
            <a:t>Direct deposits from AAUW </a:t>
          </a:r>
          <a:r>
            <a:rPr lang="en-US" sz="1200">
              <a:solidFill>
                <a:schemeClr val="dk1"/>
              </a:solidFill>
              <a:effectLst/>
              <a:latin typeface="+mn-lt"/>
              <a:ea typeface="+mn-ea"/>
              <a:cs typeface="+mn-cs"/>
            </a:rPr>
            <a:t>national are branch dues from payments made on the web. The bank statement will say “AAUW Educational Cash (CD)”. You will receive an email from national after the deposit is made.   </a:t>
          </a:r>
        </a:p>
        <a:p>
          <a:pPr lvl="0"/>
          <a:r>
            <a:rPr lang="en-US" sz="1200" baseline="0">
              <a:solidFill>
                <a:schemeClr val="dk1"/>
              </a:solidFill>
              <a:effectLst/>
              <a:latin typeface="+mn-lt"/>
              <a:ea typeface="+mn-ea"/>
              <a:cs typeface="+mn-cs"/>
            </a:rPr>
            <a:t>  </a:t>
          </a:r>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Note: 501(c)(3) branches need to track all donations by donor to support sending IRS written acknowledgment letters.  If</a:t>
          </a:r>
          <a:r>
            <a:rPr lang="en-US" sz="1200" baseline="0">
              <a:solidFill>
                <a:schemeClr val="dk1"/>
              </a:solidFill>
              <a:effectLst/>
              <a:latin typeface="+mn-lt"/>
              <a:ea typeface="+mn-ea"/>
              <a:cs typeface="+mn-cs"/>
            </a:rPr>
            <a:t> donations are for AAUW FUND, you must also send the contact information for the donors using the AAUW FUND deposit forms.</a:t>
          </a:r>
          <a:endParaRPr lang="en-US" sz="1200">
            <a:solidFill>
              <a:schemeClr val="dk1"/>
            </a:solidFill>
            <a:effectLst/>
            <a:latin typeface="+mn-lt"/>
            <a:ea typeface="+mn-ea"/>
            <a:cs typeface="+mn-cs"/>
          </a:endParaRPr>
        </a:p>
        <a:p>
          <a:endParaRPr lang="en-US" sz="1200" b="1">
            <a:solidFill>
              <a:schemeClr val="dk1"/>
            </a:solidFill>
            <a:effectLst/>
            <a:latin typeface="+mn-lt"/>
            <a:ea typeface="+mn-ea"/>
            <a:cs typeface="+mn-cs"/>
          </a:endParaRPr>
        </a:p>
        <a:p>
          <a:r>
            <a:rPr lang="en-US" sz="1200" b="1">
              <a:solidFill>
                <a:srgbClr val="FF0000"/>
              </a:solidFill>
              <a:effectLst/>
              <a:latin typeface="+mn-lt"/>
              <a:ea typeface="+mn-ea"/>
              <a:cs typeface="+mn-cs"/>
            </a:rPr>
            <a:t>Payments</a:t>
          </a:r>
          <a:endParaRPr lang="en-US" sz="1200">
            <a:solidFill>
              <a:srgbClr val="FF0000"/>
            </a:solidFill>
            <a:effectLst/>
            <a:latin typeface="+mn-lt"/>
            <a:ea typeface="+mn-ea"/>
            <a:cs typeface="+mn-cs"/>
          </a:endParaRPr>
        </a:p>
        <a:p>
          <a:pPr lvl="0"/>
          <a:endParaRPr lang="en-US" sz="1200">
            <a:solidFill>
              <a:schemeClr val="dk1"/>
            </a:solidFill>
            <a:effectLst/>
            <a:latin typeface="+mn-lt"/>
            <a:ea typeface="+mn-ea"/>
            <a:cs typeface="+mn-cs"/>
          </a:endParaRPr>
        </a:p>
        <a:p>
          <a:pPr lvl="0"/>
          <a:r>
            <a:rPr lang="en-US" sz="1200">
              <a:solidFill>
                <a:schemeClr val="dk1"/>
              </a:solidFill>
              <a:effectLst/>
              <a:latin typeface="+mn-lt"/>
              <a:ea typeface="+mn-ea"/>
              <a:cs typeface="+mn-cs"/>
            </a:rPr>
            <a:t>For </a:t>
          </a:r>
          <a:r>
            <a:rPr lang="en-US" sz="1200" b="1">
              <a:solidFill>
                <a:srgbClr val="FF0000"/>
              </a:solidFill>
              <a:effectLst/>
              <a:latin typeface="+mn-lt"/>
              <a:ea typeface="+mn-ea"/>
              <a:cs typeface="+mn-cs"/>
            </a:rPr>
            <a:t>Invoices</a:t>
          </a:r>
          <a:r>
            <a:rPr lang="en-US" sz="1200">
              <a:solidFill>
                <a:schemeClr val="dk1"/>
              </a:solidFill>
              <a:effectLst/>
              <a:latin typeface="+mn-lt"/>
              <a:ea typeface="+mn-ea"/>
              <a:cs typeface="+mn-cs"/>
            </a:rPr>
            <a:t> to AAUW branch:  </a:t>
          </a:r>
        </a:p>
        <a:p>
          <a:pPr lvl="0"/>
          <a:endParaRPr lang="en-US" sz="1200">
            <a:solidFill>
              <a:schemeClr val="dk1"/>
            </a:solidFill>
            <a:effectLst/>
            <a:latin typeface="+mn-lt"/>
            <a:ea typeface="+mn-ea"/>
            <a:cs typeface="+mn-cs"/>
          </a:endParaRPr>
        </a:p>
        <a:p>
          <a:pPr lvl="1"/>
          <a:r>
            <a:rPr lang="en-US" sz="1200">
              <a:solidFill>
                <a:schemeClr val="dk1"/>
              </a:solidFill>
              <a:effectLst/>
              <a:latin typeface="+mn-lt"/>
              <a:ea typeface="+mn-ea"/>
              <a:cs typeface="+mn-cs"/>
            </a:rPr>
            <a:t>*  Check that invoice reflects </a:t>
          </a:r>
          <a:r>
            <a:rPr lang="en-US" sz="1200" b="1" u="sng">
              <a:solidFill>
                <a:schemeClr val="dk1"/>
              </a:solidFill>
              <a:effectLst/>
              <a:latin typeface="+mn-lt"/>
              <a:ea typeface="+mn-ea"/>
              <a:cs typeface="+mn-cs"/>
            </a:rPr>
            <a:t>budgeted</a:t>
          </a:r>
          <a:r>
            <a:rPr lang="en-US" sz="1200">
              <a:solidFill>
                <a:schemeClr val="dk1"/>
              </a:solidFill>
              <a:effectLst/>
              <a:latin typeface="+mn-lt"/>
              <a:ea typeface="+mn-ea"/>
              <a:cs typeface="+mn-cs"/>
            </a:rPr>
            <a:t> work done or goods received</a:t>
          </a:r>
          <a:r>
            <a:rPr lang="en-US" sz="1200" baseline="0">
              <a:solidFill>
                <a:schemeClr val="dk1"/>
              </a:solidFill>
              <a:effectLst/>
              <a:latin typeface="+mn-lt"/>
              <a:ea typeface="+mn-ea"/>
              <a:cs typeface="+mn-cs"/>
            </a:rPr>
            <a:t> and that the expense amount is approved by your Policies and Procedures.</a:t>
          </a:r>
          <a:r>
            <a:rPr lang="en-US" sz="1200">
              <a:solidFill>
                <a:schemeClr val="dk1"/>
              </a:solidFill>
              <a:effectLst/>
              <a:latin typeface="+mn-lt"/>
              <a:ea typeface="+mn-ea"/>
              <a:cs typeface="+mn-cs"/>
            </a:rPr>
            <a:t> </a:t>
          </a:r>
        </a:p>
        <a:p>
          <a:pPr lvl="1"/>
          <a:r>
            <a:rPr lang="en-US" sz="1200">
              <a:solidFill>
                <a:schemeClr val="dk1"/>
              </a:solidFill>
              <a:effectLst/>
              <a:latin typeface="+mn-lt"/>
              <a:ea typeface="+mn-ea"/>
              <a:cs typeface="+mn-cs"/>
            </a:rPr>
            <a:t>*  Write check or use bank bill paying system for amount.  Note the date of payment and check number on the invoice. </a:t>
          </a:r>
        </a:p>
        <a:p>
          <a:pPr lvl="1"/>
          <a:r>
            <a:rPr lang="en-US" sz="1200">
              <a:solidFill>
                <a:schemeClr val="dk1"/>
              </a:solidFill>
              <a:effectLst/>
              <a:latin typeface="+mn-lt"/>
              <a:ea typeface="+mn-ea"/>
              <a:cs typeface="+mn-cs"/>
            </a:rPr>
            <a:t>*  Copy the invoice with check number and date and put in Treasurer binder. </a:t>
          </a:r>
        </a:p>
        <a:p>
          <a:pPr lvl="0"/>
          <a:endParaRPr lang="en-US" sz="1200">
            <a:solidFill>
              <a:schemeClr val="dk1"/>
            </a:solidFill>
            <a:effectLst/>
            <a:latin typeface="+mn-lt"/>
            <a:ea typeface="+mn-ea"/>
            <a:cs typeface="+mn-cs"/>
          </a:endParaRPr>
        </a:p>
        <a:p>
          <a:pPr lvl="0"/>
          <a:r>
            <a:rPr lang="en-US" sz="1200" b="0">
              <a:solidFill>
                <a:schemeClr val="dk1"/>
              </a:solidFill>
              <a:effectLst/>
              <a:latin typeface="+mn-lt"/>
              <a:ea typeface="+mn-ea"/>
              <a:cs typeface="+mn-cs"/>
            </a:rPr>
            <a:t>For</a:t>
          </a:r>
          <a:r>
            <a:rPr lang="en-US" sz="1200" b="1">
              <a:solidFill>
                <a:schemeClr val="dk1"/>
              </a:solidFill>
              <a:effectLst/>
              <a:latin typeface="+mn-lt"/>
              <a:ea typeface="+mn-ea"/>
              <a:cs typeface="+mn-cs"/>
            </a:rPr>
            <a:t> </a:t>
          </a:r>
          <a:r>
            <a:rPr lang="en-US" sz="1200" b="1">
              <a:solidFill>
                <a:srgbClr val="FF0000"/>
              </a:solidFill>
              <a:effectLst/>
              <a:latin typeface="+mn-lt"/>
              <a:ea typeface="+mn-ea"/>
              <a:cs typeface="+mn-cs"/>
            </a:rPr>
            <a:t>Expense Reimbursement Request </a:t>
          </a:r>
          <a:r>
            <a:rPr lang="en-US" sz="1200">
              <a:solidFill>
                <a:schemeClr val="dk1"/>
              </a:solidFill>
              <a:effectLst/>
              <a:latin typeface="+mn-lt"/>
              <a:ea typeface="+mn-ea"/>
              <a:cs typeface="+mn-cs"/>
            </a:rPr>
            <a:t>from members:</a:t>
          </a:r>
        </a:p>
        <a:p>
          <a:pPr lvl="0"/>
          <a:endParaRPr lang="en-US" sz="1200">
            <a:solidFill>
              <a:schemeClr val="dk1"/>
            </a:solidFill>
            <a:effectLst/>
            <a:latin typeface="+mn-lt"/>
            <a:ea typeface="+mn-ea"/>
            <a:cs typeface="+mn-cs"/>
          </a:endParaRPr>
        </a:p>
        <a:p>
          <a:pPr lvl="1"/>
          <a:r>
            <a:rPr lang="en-US" sz="1200">
              <a:solidFill>
                <a:schemeClr val="dk1"/>
              </a:solidFill>
              <a:effectLst/>
              <a:latin typeface="+mn-lt"/>
              <a:ea typeface="+mn-ea"/>
              <a:cs typeface="+mn-cs"/>
            </a:rPr>
            <a:t>*  A signed Expense Reimbursement Request form with receipts is required for each member reimbursement.</a:t>
          </a:r>
        </a:p>
        <a:p>
          <a:pPr lvl="1"/>
          <a:r>
            <a:rPr lang="en-US" sz="1200">
              <a:solidFill>
                <a:schemeClr val="dk1"/>
              </a:solidFill>
              <a:effectLst/>
              <a:latin typeface="+mn-lt"/>
              <a:ea typeface="+mn-ea"/>
              <a:cs typeface="+mn-cs"/>
            </a:rPr>
            <a:t>*  Check whether expense is within approved </a:t>
          </a:r>
          <a:r>
            <a:rPr lang="en-US" sz="1200" b="1" u="sng">
              <a:solidFill>
                <a:schemeClr val="dk1"/>
              </a:solidFill>
              <a:effectLst/>
              <a:latin typeface="+mn-lt"/>
              <a:ea typeface="+mn-ea"/>
              <a:cs typeface="+mn-cs"/>
            </a:rPr>
            <a:t>budget</a:t>
          </a:r>
          <a:r>
            <a:rPr lang="en-US" sz="1200">
              <a:solidFill>
                <a:schemeClr val="dk1"/>
              </a:solidFill>
              <a:effectLst/>
              <a:latin typeface="+mn-lt"/>
              <a:ea typeface="+mn-ea"/>
              <a:cs typeface="+mn-cs"/>
            </a:rPr>
            <a:t>.  If not, or if over limit, return to submitter for board approval.</a:t>
          </a:r>
        </a:p>
        <a:p>
          <a:pPr lvl="1"/>
          <a:r>
            <a:rPr lang="en-US" sz="1200">
              <a:solidFill>
                <a:schemeClr val="dk1"/>
              </a:solidFill>
              <a:effectLst/>
              <a:latin typeface="+mn-lt"/>
              <a:ea typeface="+mn-ea"/>
              <a:cs typeface="+mn-cs"/>
            </a:rPr>
            <a:t>*  Confirm that receipts are presented to support each requested item for reimbursement and that the total on the expense voucher equals the total amount for receipts presented. </a:t>
          </a:r>
        </a:p>
        <a:p>
          <a:pPr lvl="1"/>
          <a:r>
            <a:rPr lang="en-US" sz="1200">
              <a:solidFill>
                <a:schemeClr val="dk1"/>
              </a:solidFill>
              <a:effectLst/>
              <a:latin typeface="+mn-lt"/>
              <a:ea typeface="+mn-ea"/>
              <a:cs typeface="+mn-cs"/>
            </a:rPr>
            <a:t>*  Write check to member or use bank bill paying system.  Note check number and payment date on voucher.  You may need to get a second signature if</a:t>
          </a:r>
          <a:r>
            <a:rPr lang="en-US" sz="1200" baseline="0">
              <a:solidFill>
                <a:schemeClr val="dk1"/>
              </a:solidFill>
              <a:effectLst/>
              <a:latin typeface="+mn-lt"/>
              <a:ea typeface="+mn-ea"/>
              <a:cs typeface="+mn-cs"/>
            </a:rPr>
            <a:t> the amount is over that limited by your Policies and Procedures.</a:t>
          </a:r>
          <a:endParaRPr lang="en-US" sz="1200">
            <a:solidFill>
              <a:schemeClr val="dk1"/>
            </a:solidFill>
            <a:effectLst/>
            <a:latin typeface="+mn-lt"/>
            <a:ea typeface="+mn-ea"/>
            <a:cs typeface="+mn-cs"/>
          </a:endParaRPr>
        </a:p>
        <a:p>
          <a:pPr lvl="1"/>
          <a:r>
            <a:rPr lang="en-US" sz="1200">
              <a:solidFill>
                <a:schemeClr val="dk1"/>
              </a:solidFill>
              <a:effectLst/>
              <a:latin typeface="+mn-lt"/>
              <a:ea typeface="+mn-ea"/>
              <a:cs typeface="+mn-cs"/>
            </a:rPr>
            <a:t>*  Put the voucher and receipts (or copies of the receipts if on thermal paper) in the Treasurer’s Binder.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twoCellAnchor>
  <xdr:twoCellAnchor editAs="oneCell">
    <xdr:from>
      <xdr:col>0</xdr:col>
      <xdr:colOff>69696</xdr:colOff>
      <xdr:row>4</xdr:row>
      <xdr:rowOff>99432</xdr:rowOff>
    </xdr:from>
    <xdr:to>
      <xdr:col>9</xdr:col>
      <xdr:colOff>92926</xdr:colOff>
      <xdr:row>37</xdr:row>
      <xdr:rowOff>40722</xdr:rowOff>
    </xdr:to>
    <xdr:pic>
      <xdr:nvPicPr>
        <xdr:cNvPr id="3" name="Picture 2">
          <a:extLst>
            <a:ext uri="{FF2B5EF4-FFF2-40B4-BE49-F238E27FC236}">
              <a16:creationId xmlns:a16="http://schemas.microsoft.com/office/drawing/2014/main" id="{58DEDD5F-C63D-4F4B-BDB0-5FDC06F0A405}"/>
            </a:ext>
          </a:extLst>
        </xdr:cNvPr>
        <xdr:cNvPicPr>
          <a:picLocks noChangeAspect="1"/>
        </xdr:cNvPicPr>
      </xdr:nvPicPr>
      <xdr:blipFill>
        <a:blip xmlns:r="http://schemas.openxmlformats.org/officeDocument/2006/relationships" r:embed="rId1"/>
        <a:stretch>
          <a:fillRect/>
        </a:stretch>
      </xdr:blipFill>
      <xdr:spPr>
        <a:xfrm>
          <a:off x="69696" y="1121627"/>
          <a:ext cx="5459450" cy="6074461"/>
        </a:xfrm>
        <a:prstGeom prst="rect">
          <a:avLst/>
        </a:prstGeom>
        <a:ln w="15875">
          <a:solidFill>
            <a:schemeClr val="accent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590549</xdr:colOff>
      <xdr:row>12</xdr:row>
      <xdr:rowOff>66676</xdr:rowOff>
    </xdr:from>
    <xdr:to>
      <xdr:col>13</xdr:col>
      <xdr:colOff>3855001</xdr:colOff>
      <xdr:row>35</xdr:row>
      <xdr:rowOff>95250</xdr:rowOff>
    </xdr:to>
    <xdr:pic>
      <xdr:nvPicPr>
        <xdr:cNvPr id="3" name="Picture 2">
          <a:extLst>
            <a:ext uri="{FF2B5EF4-FFF2-40B4-BE49-F238E27FC236}">
              <a16:creationId xmlns:a16="http://schemas.microsoft.com/office/drawing/2014/main" id="{0BF64D84-A374-4D6E-B870-BD741E62D97D}"/>
            </a:ext>
          </a:extLst>
        </xdr:cNvPr>
        <xdr:cNvPicPr>
          <a:picLocks noChangeAspect="1"/>
        </xdr:cNvPicPr>
      </xdr:nvPicPr>
      <xdr:blipFill rotWithShape="1">
        <a:blip xmlns:r="http://schemas.openxmlformats.org/officeDocument/2006/relationships" r:embed="rId1"/>
        <a:srcRect l="25986" t="8289" r="5243" b="10202"/>
        <a:stretch/>
      </xdr:blipFill>
      <xdr:spPr>
        <a:xfrm>
          <a:off x="8191499" y="2752726"/>
          <a:ext cx="4055027" cy="4410074"/>
        </a:xfrm>
        <a:prstGeom prst="rect">
          <a:avLst/>
        </a:prstGeom>
        <a:ln>
          <a:solidFill>
            <a:sysClr val="windowText" lastClr="000000"/>
          </a:solidFill>
        </a:ln>
      </xdr:spPr>
    </xdr:pic>
    <xdr:clientData/>
  </xdr:twoCellAnchor>
  <xdr:twoCellAnchor editAs="oneCell">
    <xdr:from>
      <xdr:col>5</xdr:col>
      <xdr:colOff>514350</xdr:colOff>
      <xdr:row>31</xdr:row>
      <xdr:rowOff>133350</xdr:rowOff>
    </xdr:from>
    <xdr:to>
      <xdr:col>11</xdr:col>
      <xdr:colOff>333375</xdr:colOff>
      <xdr:row>45</xdr:row>
      <xdr:rowOff>47625</xdr:rowOff>
    </xdr:to>
    <xdr:pic>
      <xdr:nvPicPr>
        <xdr:cNvPr id="8" name="Picture 7">
          <a:extLst>
            <a:ext uri="{FF2B5EF4-FFF2-40B4-BE49-F238E27FC236}">
              <a16:creationId xmlns:a16="http://schemas.microsoft.com/office/drawing/2014/main" id="{496A3968-3DAA-4C1D-8986-29A42B75E30F}"/>
            </a:ext>
          </a:extLst>
        </xdr:cNvPr>
        <xdr:cNvPicPr>
          <a:picLocks noChangeAspect="1"/>
        </xdr:cNvPicPr>
      </xdr:nvPicPr>
      <xdr:blipFill rotWithShape="1">
        <a:blip xmlns:r="http://schemas.openxmlformats.org/officeDocument/2006/relationships" r:embed="rId2"/>
        <a:srcRect l="4555" t="7332" r="2616" b="2347"/>
        <a:stretch/>
      </xdr:blipFill>
      <xdr:spPr>
        <a:xfrm>
          <a:off x="3857625" y="6438900"/>
          <a:ext cx="4076700" cy="2581275"/>
        </a:xfrm>
        <a:prstGeom prst="rect">
          <a:avLst/>
        </a:prstGeom>
        <a:ln>
          <a:solidFill>
            <a:sysClr val="windowText" lastClr="000000"/>
          </a:solidFill>
        </a:ln>
      </xdr:spPr>
    </xdr:pic>
    <xdr:clientData/>
  </xdr:twoCellAnchor>
  <xdr:twoCellAnchor>
    <xdr:from>
      <xdr:col>8</xdr:col>
      <xdr:colOff>66675</xdr:colOff>
      <xdr:row>34</xdr:row>
      <xdr:rowOff>95250</xdr:rowOff>
    </xdr:from>
    <xdr:to>
      <xdr:col>8</xdr:col>
      <xdr:colOff>1695450</xdr:colOff>
      <xdr:row>36</xdr:row>
      <xdr:rowOff>38100</xdr:rowOff>
    </xdr:to>
    <xdr:sp macro="" textlink="">
      <xdr:nvSpPr>
        <xdr:cNvPr id="9" name="Oval 8">
          <a:extLst>
            <a:ext uri="{FF2B5EF4-FFF2-40B4-BE49-F238E27FC236}">
              <a16:creationId xmlns:a16="http://schemas.microsoft.com/office/drawing/2014/main" id="{55E6150C-B19A-4950-A64D-736100FBD2C2}"/>
            </a:ext>
          </a:extLst>
        </xdr:cNvPr>
        <xdr:cNvSpPr/>
      </xdr:nvSpPr>
      <xdr:spPr>
        <a:xfrm>
          <a:off x="4267200" y="6972300"/>
          <a:ext cx="1628775" cy="3238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57149</xdr:colOff>
      <xdr:row>15</xdr:row>
      <xdr:rowOff>31438</xdr:rowOff>
    </xdr:from>
    <xdr:to>
      <xdr:col>13</xdr:col>
      <xdr:colOff>4124324</xdr:colOff>
      <xdr:row>39</xdr:row>
      <xdr:rowOff>66676</xdr:rowOff>
    </xdr:to>
    <xdr:pic>
      <xdr:nvPicPr>
        <xdr:cNvPr id="6" name="Picture 5">
          <a:extLst>
            <a:ext uri="{FF2B5EF4-FFF2-40B4-BE49-F238E27FC236}">
              <a16:creationId xmlns:a16="http://schemas.microsoft.com/office/drawing/2014/main" id="{70525C5B-F1E0-4DEA-9232-3F8D01605C70}"/>
            </a:ext>
          </a:extLst>
        </xdr:cNvPr>
        <xdr:cNvPicPr>
          <a:picLocks noChangeAspect="1"/>
        </xdr:cNvPicPr>
      </xdr:nvPicPr>
      <xdr:blipFill rotWithShape="1">
        <a:blip xmlns:r="http://schemas.openxmlformats.org/officeDocument/2006/relationships" r:embed="rId1"/>
        <a:srcRect l="25810" t="9325" r="5058" b="9512"/>
        <a:stretch/>
      </xdr:blipFill>
      <xdr:spPr>
        <a:xfrm>
          <a:off x="8134349" y="3288988"/>
          <a:ext cx="4276725" cy="4607238"/>
        </a:xfrm>
        <a:prstGeom prst="rect">
          <a:avLst/>
        </a:prstGeom>
        <a:ln>
          <a:solidFill>
            <a:sysClr val="windowText" lastClr="000000"/>
          </a:solidFill>
        </a:ln>
      </xdr:spPr>
    </xdr:pic>
    <xdr:clientData/>
  </xdr:twoCellAnchor>
  <xdr:twoCellAnchor editAs="oneCell">
    <xdr:from>
      <xdr:col>6</xdr:col>
      <xdr:colOff>19050</xdr:colOff>
      <xdr:row>31</xdr:row>
      <xdr:rowOff>104775</xdr:rowOff>
    </xdr:from>
    <xdr:to>
      <xdr:col>11</xdr:col>
      <xdr:colOff>276225</xdr:colOff>
      <xdr:row>44</xdr:row>
      <xdr:rowOff>123825</xdr:rowOff>
    </xdr:to>
    <xdr:pic>
      <xdr:nvPicPr>
        <xdr:cNvPr id="7" name="Picture 6">
          <a:extLst>
            <a:ext uri="{FF2B5EF4-FFF2-40B4-BE49-F238E27FC236}">
              <a16:creationId xmlns:a16="http://schemas.microsoft.com/office/drawing/2014/main" id="{967AF0CB-8EC5-43C8-A6CC-F6097DAFEA10}"/>
            </a:ext>
          </a:extLst>
        </xdr:cNvPr>
        <xdr:cNvPicPr>
          <a:picLocks noChangeAspect="1"/>
        </xdr:cNvPicPr>
      </xdr:nvPicPr>
      <xdr:blipFill rotWithShape="1">
        <a:blip xmlns:r="http://schemas.openxmlformats.org/officeDocument/2006/relationships" r:embed="rId2"/>
        <a:srcRect l="5205" t="8998" r="2833" b="3681"/>
        <a:stretch/>
      </xdr:blipFill>
      <xdr:spPr>
        <a:xfrm>
          <a:off x="3714750" y="6410325"/>
          <a:ext cx="4038600" cy="2495550"/>
        </a:xfrm>
        <a:prstGeom prst="rect">
          <a:avLst/>
        </a:prstGeom>
        <a:ln>
          <a:solidFill>
            <a:sysClr val="windowText" lastClr="000000"/>
          </a:solidFill>
        </a:ln>
      </xdr:spPr>
    </xdr:pic>
    <xdr:clientData/>
  </xdr:twoCellAnchor>
  <xdr:twoCellAnchor>
    <xdr:from>
      <xdr:col>13</xdr:col>
      <xdr:colOff>85725</xdr:colOff>
      <xdr:row>33</xdr:row>
      <xdr:rowOff>57150</xdr:rowOff>
    </xdr:from>
    <xdr:to>
      <xdr:col>13</xdr:col>
      <xdr:colOff>1266825</xdr:colOff>
      <xdr:row>33</xdr:row>
      <xdr:rowOff>161925</xdr:rowOff>
    </xdr:to>
    <xdr:sp macro="" textlink="">
      <xdr:nvSpPr>
        <xdr:cNvPr id="2" name="Rectangle 1">
          <a:extLst>
            <a:ext uri="{FF2B5EF4-FFF2-40B4-BE49-F238E27FC236}">
              <a16:creationId xmlns:a16="http://schemas.microsoft.com/office/drawing/2014/main" id="{7AD82C9A-C48F-4A4F-9D27-70F389953DB4}"/>
            </a:ext>
          </a:extLst>
        </xdr:cNvPr>
        <xdr:cNvSpPr/>
      </xdr:nvSpPr>
      <xdr:spPr>
        <a:xfrm>
          <a:off x="10344150" y="6743700"/>
          <a:ext cx="1181100" cy="104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219075</xdr:colOff>
      <xdr:row>17</xdr:row>
      <xdr:rowOff>76200</xdr:rowOff>
    </xdr:from>
    <xdr:to>
      <xdr:col>13</xdr:col>
      <xdr:colOff>4067994</xdr:colOff>
      <xdr:row>44</xdr:row>
      <xdr:rowOff>47626</xdr:rowOff>
    </xdr:to>
    <xdr:pic>
      <xdr:nvPicPr>
        <xdr:cNvPr id="5" name="Picture 4">
          <a:extLst>
            <a:ext uri="{FF2B5EF4-FFF2-40B4-BE49-F238E27FC236}">
              <a16:creationId xmlns:a16="http://schemas.microsoft.com/office/drawing/2014/main" id="{14BDAD48-D2DA-463C-AE78-5FA0A4AA6956}"/>
            </a:ext>
          </a:extLst>
        </xdr:cNvPr>
        <xdr:cNvPicPr>
          <a:picLocks noChangeAspect="1"/>
        </xdr:cNvPicPr>
      </xdr:nvPicPr>
      <xdr:blipFill rotWithShape="1">
        <a:blip xmlns:r="http://schemas.openxmlformats.org/officeDocument/2006/relationships" r:embed="rId1"/>
        <a:srcRect l="7142" t="4560" r="6803" b="4413"/>
        <a:stretch/>
      </xdr:blipFill>
      <xdr:spPr>
        <a:xfrm>
          <a:off x="7972425" y="3714750"/>
          <a:ext cx="4629969" cy="5114926"/>
        </a:xfrm>
        <a:prstGeom prst="rect">
          <a:avLst/>
        </a:prstGeom>
        <a:ln>
          <a:solidFill>
            <a:srgbClr val="0070C0"/>
          </a:solidFill>
        </a:ln>
      </xdr:spPr>
    </xdr:pic>
    <xdr:clientData/>
  </xdr:twoCellAnchor>
  <xdr:twoCellAnchor>
    <xdr:from>
      <xdr:col>13</xdr:col>
      <xdr:colOff>581025</xdr:colOff>
      <xdr:row>39</xdr:row>
      <xdr:rowOff>9525</xdr:rowOff>
    </xdr:from>
    <xdr:to>
      <xdr:col>13</xdr:col>
      <xdr:colOff>1990725</xdr:colOff>
      <xdr:row>41</xdr:row>
      <xdr:rowOff>19050</xdr:rowOff>
    </xdr:to>
    <xdr:sp macro="" textlink="">
      <xdr:nvSpPr>
        <xdr:cNvPr id="6" name="Oval 5">
          <a:extLst>
            <a:ext uri="{FF2B5EF4-FFF2-40B4-BE49-F238E27FC236}">
              <a16:creationId xmlns:a16="http://schemas.microsoft.com/office/drawing/2014/main" id="{DE26B766-E1C9-4E67-9C06-680732CF441A}"/>
            </a:ext>
          </a:extLst>
        </xdr:cNvPr>
        <xdr:cNvSpPr/>
      </xdr:nvSpPr>
      <xdr:spPr>
        <a:xfrm>
          <a:off x="9115425" y="7839075"/>
          <a:ext cx="1409700" cy="390525"/>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504826</xdr:colOff>
      <xdr:row>15</xdr:row>
      <xdr:rowOff>171450</xdr:rowOff>
    </xdr:from>
    <xdr:to>
      <xdr:col>13</xdr:col>
      <xdr:colOff>1285875</xdr:colOff>
      <xdr:row>39</xdr:row>
      <xdr:rowOff>9525</xdr:rowOff>
    </xdr:to>
    <xdr:cxnSp macro="">
      <xdr:nvCxnSpPr>
        <xdr:cNvPr id="8" name="Straight Arrow Connector 7">
          <a:extLst>
            <a:ext uri="{FF2B5EF4-FFF2-40B4-BE49-F238E27FC236}">
              <a16:creationId xmlns:a16="http://schemas.microsoft.com/office/drawing/2014/main" id="{2A032BA8-8B0E-4997-8B28-0B760A03BB5F}"/>
            </a:ext>
          </a:extLst>
        </xdr:cNvPr>
        <xdr:cNvCxnSpPr>
          <a:stCxn id="6" idx="0"/>
        </xdr:cNvCxnSpPr>
      </xdr:nvCxnSpPr>
      <xdr:spPr>
        <a:xfrm flipH="1" flipV="1">
          <a:off x="8258176" y="3429000"/>
          <a:ext cx="1562099" cy="441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19050</xdr:colOff>
      <xdr:row>15</xdr:row>
      <xdr:rowOff>152400</xdr:rowOff>
    </xdr:from>
    <xdr:to>
      <xdr:col>13</xdr:col>
      <xdr:colOff>3686175</xdr:colOff>
      <xdr:row>20</xdr:row>
      <xdr:rowOff>9525</xdr:rowOff>
    </xdr:to>
    <xdr:sp macro="" textlink="">
      <xdr:nvSpPr>
        <xdr:cNvPr id="2" name="TextBox 1">
          <a:extLst>
            <a:ext uri="{FF2B5EF4-FFF2-40B4-BE49-F238E27FC236}">
              <a16:creationId xmlns:a16="http://schemas.microsoft.com/office/drawing/2014/main" id="{ADEE1334-13D9-438E-8BA2-0AA3250C995F}"/>
            </a:ext>
          </a:extLst>
        </xdr:cNvPr>
        <xdr:cNvSpPr txBox="1"/>
      </xdr:nvSpPr>
      <xdr:spPr>
        <a:xfrm>
          <a:off x="8420100" y="3409950"/>
          <a:ext cx="3667125" cy="809625"/>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When you receive your monthly electronic deposit</a:t>
          </a:r>
          <a:r>
            <a:rPr lang="en-US" sz="1100" baseline="0"/>
            <a:t> for Branch Dues from AAUW,  you will receive an email and also you can check the members for whom the dues have been paid in the MSD.</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619125</xdr:colOff>
      <xdr:row>9</xdr:row>
      <xdr:rowOff>152400</xdr:rowOff>
    </xdr:from>
    <xdr:to>
      <xdr:col>9</xdr:col>
      <xdr:colOff>171450</xdr:colOff>
      <xdr:row>18</xdr:row>
      <xdr:rowOff>76200</xdr:rowOff>
    </xdr:to>
    <xdr:cxnSp macro="">
      <xdr:nvCxnSpPr>
        <xdr:cNvPr id="4" name="Straight Arrow Connector 3">
          <a:extLst>
            <a:ext uri="{FF2B5EF4-FFF2-40B4-BE49-F238E27FC236}">
              <a16:creationId xmlns:a16="http://schemas.microsoft.com/office/drawing/2014/main" id="{DB656830-4BD5-446A-BF71-9CF13261C0A2}"/>
            </a:ext>
          </a:extLst>
        </xdr:cNvPr>
        <xdr:cNvCxnSpPr/>
      </xdr:nvCxnSpPr>
      <xdr:spPr>
        <a:xfrm flipH="1">
          <a:off x="4086225" y="2266950"/>
          <a:ext cx="2476500" cy="1638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19048</xdr:colOff>
      <xdr:row>3</xdr:row>
      <xdr:rowOff>104775</xdr:rowOff>
    </xdr:from>
    <xdr:to>
      <xdr:col>5</xdr:col>
      <xdr:colOff>409575</xdr:colOff>
      <xdr:row>11</xdr:row>
      <xdr:rowOff>228600</xdr:rowOff>
    </xdr:to>
    <xdr:sp macro="" textlink="">
      <xdr:nvSpPr>
        <xdr:cNvPr id="2" name="TextBox 1">
          <a:extLst>
            <a:ext uri="{FF2B5EF4-FFF2-40B4-BE49-F238E27FC236}">
              <a16:creationId xmlns:a16="http://schemas.microsoft.com/office/drawing/2014/main" id="{93621F45-13CE-4098-833E-F9A91EE335C0}"/>
            </a:ext>
          </a:extLst>
        </xdr:cNvPr>
        <xdr:cNvSpPr txBox="1"/>
      </xdr:nvSpPr>
      <xdr:spPr>
        <a:xfrm>
          <a:off x="19048" y="676275"/>
          <a:ext cx="3438527" cy="2390775"/>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For AAUW FUND Fundraising</a:t>
          </a:r>
        </a:p>
        <a:p>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Tax Implications for Donors</a:t>
          </a:r>
          <a:r>
            <a:rPr lang="en-US" sz="1100" b="1">
              <a:solidFill>
                <a:schemeClr val="dk1"/>
              </a:solidFill>
              <a:effectLst/>
              <a:latin typeface="+mn-lt"/>
              <a:ea typeface="+mn-ea"/>
              <a:cs typeface="+mn-cs"/>
            </a:rPr>
            <a:t> </a:t>
          </a:r>
        </a:p>
        <a:p>
          <a:endParaRPr lang="en-US">
            <a:effectLst/>
          </a:endParaRPr>
        </a:p>
        <a:p>
          <a:r>
            <a:rPr lang="en-US" sz="1100" b="1" i="0">
              <a:solidFill>
                <a:schemeClr val="dk1"/>
              </a:solidFill>
              <a:effectLst/>
              <a:latin typeface="+mn-lt"/>
              <a:ea typeface="+mn-ea"/>
              <a:cs typeface="+mn-cs"/>
            </a:rPr>
            <a:t>For 501(c)(3) and 501(c)(4) branches</a:t>
          </a:r>
          <a:r>
            <a:rPr lang="en-US" sz="1100" b="0" i="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Purchases by attendees (excluding raffle tickets) minus expenses (excluding raffle expenses)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are tax deductible for donor.</a:t>
          </a:r>
          <a:r>
            <a:rPr lang="en-US" sz="1100" b="0" i="0" baseline="0">
              <a:solidFill>
                <a:schemeClr val="dk1"/>
              </a:solidFill>
              <a:effectLst/>
              <a:latin typeface="+mn-lt"/>
              <a:ea typeface="+mn-ea"/>
              <a:cs typeface="+mn-cs"/>
            </a:rPr>
            <a:t>  (All branches are affiliates of AAUW national) Estimate the percent expenses you will incur from your event budget and publish the amount of the purchase that is tax deductible on the ticket.</a:t>
          </a:r>
          <a:endParaRPr lang="en-US">
            <a:effectLst/>
          </a:endParaRPr>
        </a:p>
        <a:p>
          <a:endParaRPr lang="en-US" sz="1100" b="1" i="0">
            <a:solidFill>
              <a:schemeClr val="dk1"/>
            </a:solidFill>
            <a:effectLst/>
            <a:latin typeface="+mn-lt"/>
            <a:ea typeface="+mn-ea"/>
            <a:cs typeface="+mn-cs"/>
          </a:endParaRPr>
        </a:p>
        <a:p>
          <a:r>
            <a:rPr lang="en-US" sz="1100" b="0" i="0">
              <a:solidFill>
                <a:schemeClr val="dk1"/>
              </a:solidFill>
              <a:effectLst/>
              <a:latin typeface="+mn-lt"/>
              <a:ea typeface="+mn-ea"/>
              <a:cs typeface="+mn-cs"/>
            </a:rPr>
            <a:t>Raffle tickets are</a:t>
          </a:r>
          <a:r>
            <a:rPr lang="en-US" sz="1100" b="0" i="0" baseline="0">
              <a:solidFill>
                <a:schemeClr val="dk1"/>
              </a:solidFill>
              <a:effectLst/>
              <a:latin typeface="+mn-lt"/>
              <a:ea typeface="+mn-ea"/>
              <a:cs typeface="+mn-cs"/>
            </a:rPr>
            <a:t> never tax deductible for donors.</a:t>
          </a:r>
          <a:r>
            <a:rPr lang="en-US" sz="1100">
              <a:solidFill>
                <a:schemeClr val="dk1"/>
              </a:solidFill>
              <a:effectLst/>
              <a:latin typeface="+mn-lt"/>
              <a:ea typeface="+mn-ea"/>
              <a:cs typeface="+mn-cs"/>
            </a:rPr>
            <a:t> </a:t>
          </a:r>
          <a:endParaRPr lang="en-US">
            <a:effectLst/>
          </a:endParaRPr>
        </a:p>
        <a:p>
          <a:endParaRPr lang="en-US" sz="1100"/>
        </a:p>
      </xdr:txBody>
    </xdr:sp>
    <xdr:clientData/>
  </xdr:twoCellAnchor>
  <xdr:twoCellAnchor>
    <xdr:from>
      <xdr:col>0</xdr:col>
      <xdr:colOff>19050</xdr:colOff>
      <xdr:row>11</xdr:row>
      <xdr:rowOff>285749</xdr:rowOff>
    </xdr:from>
    <xdr:to>
      <xdr:col>5</xdr:col>
      <xdr:colOff>409575</xdr:colOff>
      <xdr:row>26</xdr:row>
      <xdr:rowOff>123825</xdr:rowOff>
    </xdr:to>
    <xdr:sp macro="" textlink="">
      <xdr:nvSpPr>
        <xdr:cNvPr id="3" name="TextBox 2">
          <a:extLst>
            <a:ext uri="{FF2B5EF4-FFF2-40B4-BE49-F238E27FC236}">
              <a16:creationId xmlns:a16="http://schemas.microsoft.com/office/drawing/2014/main" id="{1F4C076C-94D7-4074-BE0B-8F8AF55698EB}"/>
            </a:ext>
          </a:extLst>
        </xdr:cNvPr>
        <xdr:cNvSpPr txBox="1"/>
      </xdr:nvSpPr>
      <xdr:spPr>
        <a:xfrm>
          <a:off x="19050" y="3124199"/>
          <a:ext cx="3438525" cy="4591051"/>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a:solidFill>
                <a:schemeClr val="dk1"/>
              </a:solidFill>
              <a:effectLst/>
              <a:latin typeface="+mn-lt"/>
              <a:ea typeface="+mn-ea"/>
              <a:cs typeface="+mn-cs"/>
            </a:rPr>
            <a:t>For 3rd party 501(c)(3) Project Fundraising</a:t>
          </a:r>
        </a:p>
        <a:p>
          <a:pPr marL="0" indent="0"/>
          <a:endParaRPr lang="en-US" sz="1100" b="1" i="0">
            <a:solidFill>
              <a:schemeClr val="dk1"/>
            </a:solidFill>
            <a:effectLst/>
            <a:latin typeface="+mn-lt"/>
            <a:ea typeface="+mn-ea"/>
            <a:cs typeface="+mn-cs"/>
          </a:endParaRPr>
        </a:p>
        <a:p>
          <a:pPr marL="0" indent="0"/>
          <a:r>
            <a:rPr lang="en-US" sz="1100" b="1" i="0">
              <a:solidFill>
                <a:schemeClr val="dk1"/>
              </a:solidFill>
              <a:effectLst/>
              <a:latin typeface="+mn-lt"/>
              <a:ea typeface="+mn-ea"/>
              <a:cs typeface="+mn-cs"/>
            </a:rPr>
            <a:t>Tax Implications for Donors </a:t>
          </a:r>
        </a:p>
        <a:p>
          <a:pPr marL="0" indent="0"/>
          <a:endParaRPr lang="en-US" sz="1100" b="1" i="0">
            <a:solidFill>
              <a:schemeClr val="dk1"/>
            </a:solidFill>
            <a:effectLst/>
            <a:latin typeface="+mn-lt"/>
            <a:ea typeface="+mn-ea"/>
            <a:cs typeface="+mn-cs"/>
          </a:endParaRPr>
        </a:p>
        <a:p>
          <a:pPr marL="0" indent="0"/>
          <a:r>
            <a:rPr lang="en-US" sz="1100" b="1" i="0">
              <a:solidFill>
                <a:schemeClr val="dk1"/>
              </a:solidFill>
              <a:effectLst/>
              <a:latin typeface="+mn-lt"/>
              <a:ea typeface="+mn-ea"/>
              <a:cs typeface="+mn-cs"/>
            </a:rPr>
            <a:t>For 501(c)(3) branches </a:t>
          </a:r>
          <a:r>
            <a:rPr lang="en-US" sz="1100" b="0" i="0">
              <a:solidFill>
                <a:schemeClr val="dk1"/>
              </a:solidFill>
              <a:effectLst/>
              <a:latin typeface="+mn-lt"/>
              <a:ea typeface="+mn-ea"/>
              <a:cs typeface="+mn-cs"/>
            </a:rPr>
            <a:t>-  Purchases by attendees (excluding raffle tickets) minus expenses (excluding raffle expenses) are tax deductible for donor.  Estimate the percent expenses you will incur from your event budget and publish the amount of the purchase that is tax deductible on the ticket.</a:t>
          </a:r>
        </a:p>
        <a:p>
          <a:pPr marL="0" indent="0"/>
          <a:endParaRPr lang="en-US" sz="1100" b="1" i="0">
            <a:solidFill>
              <a:schemeClr val="dk1"/>
            </a:solidFill>
            <a:effectLst/>
            <a:latin typeface="+mn-lt"/>
            <a:ea typeface="+mn-ea"/>
            <a:cs typeface="+mn-cs"/>
          </a:endParaRPr>
        </a:p>
        <a:p>
          <a:pPr marL="0" indent="0"/>
          <a:r>
            <a:rPr lang="en-US" sz="1100" b="1" i="0">
              <a:solidFill>
                <a:schemeClr val="dk1"/>
              </a:solidFill>
              <a:effectLst/>
              <a:latin typeface="+mn-lt"/>
              <a:ea typeface="+mn-ea"/>
              <a:cs typeface="+mn-cs"/>
            </a:rPr>
            <a:t>For 501(c)(4) branches - </a:t>
          </a:r>
          <a:r>
            <a:rPr lang="en-US" sz="1100" b="0" i="0">
              <a:solidFill>
                <a:schemeClr val="dk1"/>
              </a:solidFill>
              <a:effectLst/>
              <a:latin typeface="+mn-lt"/>
              <a:ea typeface="+mn-ea"/>
              <a:cs typeface="+mn-cs"/>
            </a:rPr>
            <a:t>no revenue paid to your branch checking account is tax deductible (other than AAUW FUNDS) even if you later send it to the 501(c)(3) fund.  SPF has a Pay Pal option but does not support ticket sales reporting at this time.   Members may send you checks payable to AAUW-CA SPF for tickets and donations which you may forward to SPF to preserve tax deductibility for your donors.  Note that fundraising expenses are not reimbursed for Tech Trek.  Local Scholarships SPF fundraising expenses are reimbursable by submitting a voucher to the relevant SPF fund.</a:t>
          </a:r>
        </a:p>
        <a:p>
          <a:pPr marL="0" indent="0"/>
          <a:endParaRPr lang="en-US" sz="1100" b="1" i="0">
            <a:solidFill>
              <a:schemeClr val="dk1"/>
            </a:solidFill>
            <a:effectLst/>
            <a:latin typeface="+mn-lt"/>
            <a:ea typeface="+mn-ea"/>
            <a:cs typeface="+mn-cs"/>
          </a:endParaRPr>
        </a:p>
        <a:p>
          <a:pPr marL="0" indent="0"/>
          <a:r>
            <a:rPr lang="en-US" sz="1100" b="1" i="0">
              <a:solidFill>
                <a:schemeClr val="dk1"/>
              </a:solidFill>
              <a:effectLst/>
              <a:latin typeface="+mn-lt"/>
              <a:ea typeface="+mn-ea"/>
              <a:cs typeface="+mn-cs"/>
            </a:rPr>
            <a:t>For all branches - </a:t>
          </a:r>
          <a:r>
            <a:rPr lang="en-US" sz="1100" b="0" i="0">
              <a:solidFill>
                <a:schemeClr val="dk1"/>
              </a:solidFill>
              <a:effectLst/>
              <a:latin typeface="+mn-lt"/>
              <a:ea typeface="+mn-ea"/>
              <a:cs typeface="+mn-cs"/>
            </a:rPr>
            <a:t>All Direct Donations sent by members to the fund are tax deductible.  Raffle tickets are never tax deductible for donors. </a:t>
          </a:r>
        </a:p>
        <a:p>
          <a:pPr marL="0" indent="0"/>
          <a:endParaRPr lang="en-US" sz="1100" b="1" i="0">
            <a:solidFill>
              <a:schemeClr val="dk1"/>
            </a:solidFill>
            <a:effectLst/>
            <a:latin typeface="+mn-lt"/>
            <a:ea typeface="+mn-ea"/>
            <a:cs typeface="+mn-cs"/>
          </a:endParaRPr>
        </a:p>
      </xdr:txBody>
    </xdr:sp>
    <xdr:clientData/>
  </xdr:twoCellAnchor>
  <xdr:twoCellAnchor>
    <xdr:from>
      <xdr:col>0</xdr:col>
      <xdr:colOff>19050</xdr:colOff>
      <xdr:row>0</xdr:row>
      <xdr:rowOff>38101</xdr:rowOff>
    </xdr:from>
    <xdr:to>
      <xdr:col>13</xdr:col>
      <xdr:colOff>857250</xdr:colOff>
      <xdr:row>3</xdr:row>
      <xdr:rowOff>1</xdr:rowOff>
    </xdr:to>
    <xdr:sp macro="" textlink="">
      <xdr:nvSpPr>
        <xdr:cNvPr id="4" name="TextBox 3">
          <a:extLst>
            <a:ext uri="{FF2B5EF4-FFF2-40B4-BE49-F238E27FC236}">
              <a16:creationId xmlns:a16="http://schemas.microsoft.com/office/drawing/2014/main" id="{988D569A-D81A-4C44-A3F7-7E6F384674C9}"/>
            </a:ext>
          </a:extLst>
        </xdr:cNvPr>
        <xdr:cNvSpPr txBox="1"/>
      </xdr:nvSpPr>
      <xdr:spPr>
        <a:xfrm>
          <a:off x="19050" y="38101"/>
          <a:ext cx="12477750" cy="5334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t>Tab 12: Determining Tax Deductibility for Donors for Their </a:t>
          </a:r>
          <a:r>
            <a:rPr lang="en-US" sz="1600" b="1" baseline="0"/>
            <a:t>Fundraiser Related Contributions and Donations </a:t>
          </a:r>
          <a:endParaRPr lang="en-US" sz="1600" b="1"/>
        </a:p>
      </xdr:txBody>
    </xdr:sp>
    <xdr:clientData/>
  </xdr:twoCellAnchor>
  <xdr:twoCellAnchor>
    <xdr:from>
      <xdr:col>6</xdr:col>
      <xdr:colOff>114300</xdr:colOff>
      <xdr:row>16</xdr:row>
      <xdr:rowOff>190500</xdr:rowOff>
    </xdr:from>
    <xdr:to>
      <xdr:col>13</xdr:col>
      <xdr:colOff>857250</xdr:colOff>
      <xdr:row>23</xdr:row>
      <xdr:rowOff>161925</xdr:rowOff>
    </xdr:to>
    <xdr:sp macro="" textlink="">
      <xdr:nvSpPr>
        <xdr:cNvPr id="5" name="TextBox 4">
          <a:extLst>
            <a:ext uri="{FF2B5EF4-FFF2-40B4-BE49-F238E27FC236}">
              <a16:creationId xmlns:a16="http://schemas.microsoft.com/office/drawing/2014/main" id="{65D3FC2F-182D-4368-84C3-6DA155E1C8B5}"/>
            </a:ext>
          </a:extLst>
        </xdr:cNvPr>
        <xdr:cNvSpPr txBox="1"/>
      </xdr:nvSpPr>
      <xdr:spPr>
        <a:xfrm>
          <a:off x="4191000" y="5686425"/>
          <a:ext cx="6305550" cy="1495425"/>
        </a:xfrm>
        <a:prstGeom prst="rect">
          <a:avLst/>
        </a:prstGeom>
        <a:solidFill>
          <a:schemeClr val="lt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What</a:t>
          </a:r>
          <a:r>
            <a:rPr lang="en-US" sz="1100" b="1" i="0" baseline="0">
              <a:solidFill>
                <a:schemeClr val="dk1"/>
              </a:solidFill>
              <a:effectLst/>
              <a:latin typeface="+mn-lt"/>
              <a:ea typeface="+mn-ea"/>
              <a:cs typeface="+mn-cs"/>
            </a:rPr>
            <a:t> is Your Branch Type?</a:t>
          </a:r>
        </a:p>
        <a:p>
          <a:endParaRPr lang="en-US" sz="1100" b="1" i="0">
            <a:solidFill>
              <a:schemeClr val="dk1"/>
            </a:solidFill>
            <a:effectLst/>
            <a:latin typeface="+mn-lt"/>
            <a:ea typeface="+mn-ea"/>
            <a:cs typeface="+mn-cs"/>
          </a:endParaRPr>
        </a:p>
        <a:p>
          <a:r>
            <a:rPr lang="en-US" sz="1100" b="0" i="0">
              <a:solidFill>
                <a:schemeClr val="dk1"/>
              </a:solidFill>
              <a:effectLst/>
              <a:latin typeface="+mn-lt"/>
              <a:ea typeface="+mn-ea"/>
              <a:cs typeface="+mn-cs"/>
            </a:rPr>
            <a:t>To find out if your branch has 501(c)(3) status,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search the IRS data base. Go to </a:t>
          </a:r>
          <a:r>
            <a:rPr lang="en-US" sz="1100" b="0" i="0">
              <a:solidFill>
                <a:schemeClr val="dk1"/>
              </a:solidFill>
              <a:effectLst/>
              <a:latin typeface="+mn-lt"/>
              <a:ea typeface="+mn-ea"/>
              <a:cs typeface="+mn-cs"/>
              <a:hlinkClick xmlns:r="http://schemas.openxmlformats.org/officeDocument/2006/relationships" r:id=""/>
            </a:rPr>
            <a:t>https://apps.irs.gov/app/eos/</a:t>
          </a:r>
          <a:r>
            <a:rPr lang="en-US" sz="1100" b="0" i="0">
              <a:solidFill>
                <a:schemeClr val="dk1"/>
              </a:solidFill>
              <a:effectLst/>
              <a:latin typeface="+mn-lt"/>
              <a:ea typeface="+mn-ea"/>
              <a:cs typeface="+mn-cs"/>
            </a:rPr>
            <a:t> in your browser. Enter your Federal EIN (XX-XXXXXXX) without the dash. First “Search All” to determine that you are using the correct EIN. To find out if you have been granted 501(c)(3) status, enter “Pub 78 Data” under select database. If your branch has been granted the designation as a 501(c)(3) organization, your branch name will show up because of your search.  If</a:t>
          </a:r>
          <a:r>
            <a:rPr lang="en-US" sz="1100" b="0" i="0" baseline="0">
              <a:solidFill>
                <a:schemeClr val="dk1"/>
              </a:solidFill>
              <a:effectLst/>
              <a:latin typeface="+mn-lt"/>
              <a:ea typeface="+mn-ea"/>
              <a:cs typeface="+mn-cs"/>
            </a:rPr>
            <a:t> your branch does not appear in the search, you are a 501(c)(4).</a:t>
          </a:r>
          <a:endParaRPr lang="en-US" sz="1100" b="0" i="0">
            <a:solidFill>
              <a:schemeClr val="dk1"/>
            </a:solidFill>
            <a:effectLst/>
            <a:latin typeface="+mn-lt"/>
            <a:ea typeface="+mn-ea"/>
            <a:cs typeface="+mn-cs"/>
          </a:endParaRPr>
        </a:p>
        <a:p>
          <a:endParaRPr lang="en-US" sz="1100" b="0" i="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hyperlink" Target="https://www.oag.ca.gov/charities/maintenance?facility=Y" TargetMode="External"/><Relationship Id="rId2" Type="http://schemas.openxmlformats.org/officeDocument/2006/relationships/hyperlink" Target="https://www.irs.gov/charities-non-profits/tax-exempt-organization-search" TargetMode="External"/><Relationship Id="rId1" Type="http://schemas.openxmlformats.org/officeDocument/2006/relationships/hyperlink" Target="https://www.ftb.ca.gov/file/business/types/charities-nonprofits/199N.asp" TargetMode="External"/><Relationship Id="rId6" Type="http://schemas.openxmlformats.org/officeDocument/2006/relationships/printerSettings" Target="../printerSettings/printerSettings21.bin"/><Relationship Id="rId5" Type="http://schemas.openxmlformats.org/officeDocument/2006/relationships/hyperlink" Target="https://www.aauw-ca.org/financial-documents-deadlines/" TargetMode="External"/><Relationship Id="rId4" Type="http://schemas.openxmlformats.org/officeDocument/2006/relationships/hyperlink" Target="https://businessfilings.sos.ca.gov/"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www.aauw-ca.org/documents/2020/08/ct-tr-1-filing-example-citrus-heights-american-river-branch.pdf" TargetMode="External"/><Relationship Id="rId13" Type="http://schemas.openxmlformats.org/officeDocument/2006/relationships/hyperlink" Target="https://www.aauw-ca.org/documents/2017/08/branch-liability-qa.pdf" TargetMode="External"/><Relationship Id="rId18" Type="http://schemas.openxmlformats.org/officeDocument/2006/relationships/hyperlink" Target="https://www.aauw-ca.org/category/branch-support/finance/" TargetMode="External"/><Relationship Id="rId26" Type="http://schemas.openxmlformats.org/officeDocument/2006/relationships/hyperlink" Target="https://www.aauw-ca.org/documents/2016/10/branch-financial-tax-information.pdf/" TargetMode="External"/><Relationship Id="rId3" Type="http://schemas.openxmlformats.org/officeDocument/2006/relationships/hyperlink" Target="mailto:connect@aauw.org," TargetMode="External"/><Relationship Id="rId21" Type="http://schemas.openxmlformats.org/officeDocument/2006/relationships/hyperlink" Target="https://aauw-ca.org/wp-content/uploads/2016/10/Fundraising_Guidelines_AAUW_Policy_501.pdf" TargetMode="External"/><Relationship Id="rId7" Type="http://schemas.openxmlformats.org/officeDocument/2006/relationships/hyperlink" Target="https://www.aauw-ca.org/documents/2020/05/2020-finance-webinar-questions-and-answers.pdf" TargetMode="External"/><Relationship Id="rId12" Type="http://schemas.openxmlformats.org/officeDocument/2006/relationships/hyperlink" Target="https://www.aauw-ca.org/documents/2019/09/branch-assessments-and-how-they-are-calculated.pdf" TargetMode="External"/><Relationship Id="rId17" Type="http://schemas.openxmlformats.org/officeDocument/2006/relationships/hyperlink" Target="https://www.aauw-ca.org/documents/2020/05/records-and-reviews-from-national-finance-toolkit.pdf" TargetMode="External"/><Relationship Id="rId25" Type="http://schemas.openxmlformats.org/officeDocument/2006/relationships/hyperlink" Target="https://aauw-ca.org/wp-content/uploads/2016/10/Auctions-Deductions.pdf" TargetMode="External"/><Relationship Id="rId2" Type="http://schemas.openxmlformats.org/officeDocument/2006/relationships/hyperlink" Target="mailto:spf-ca.finance@aauw.net" TargetMode="External"/><Relationship Id="rId16" Type="http://schemas.openxmlformats.org/officeDocument/2006/relationships/hyperlink" Target="https://www.aauw-ca.org/documents/2020/05/aauw-finance-toolkit.pdf" TargetMode="External"/><Relationship Id="rId20" Type="http://schemas.openxmlformats.org/officeDocument/2006/relationships/hyperlink" Target="https://aauw-ca.org/certificate-templates/" TargetMode="External"/><Relationship Id="rId29" Type="http://schemas.openxmlformats.org/officeDocument/2006/relationships/printerSettings" Target="../printerSettings/printerSettings22.bin"/><Relationship Id="rId1" Type="http://schemas.openxmlformats.org/officeDocument/2006/relationships/hyperlink" Target="mailto:spf-ca.president@aauw.net" TargetMode="External"/><Relationship Id="rId6" Type="http://schemas.openxmlformats.org/officeDocument/2006/relationships/hyperlink" Target="https://www.aauw-ca.org/documents/2020/05/audit-steps.pdf" TargetMode="External"/><Relationship Id="rId11" Type="http://schemas.openxmlformats.org/officeDocument/2006/relationships/hyperlink" Target="https://www.aauw-ca.org/documents/2020/08/non-profit-raffle-report-example-citrus-heights-american-river-branch.pdf" TargetMode="External"/><Relationship Id="rId24" Type="http://schemas.openxmlformats.org/officeDocument/2006/relationships/hyperlink" Target="https://aauw-ca.org/wp-content/uploads/2016/10/Events-with-Ticket-Sales.pdf" TargetMode="External"/><Relationship Id="rId5" Type="http://schemas.openxmlformats.org/officeDocument/2006/relationships/hyperlink" Target="https://www.aauw-ca.org/documents/2020/05/financial-responsibilities-of-a-non-profit-board.docx" TargetMode="External"/><Relationship Id="rId15" Type="http://schemas.openxmlformats.org/officeDocument/2006/relationships/hyperlink" Target="https://www.aauw.org/resources/member/governance-tools/state-branch/" TargetMode="External"/><Relationship Id="rId23" Type="http://schemas.openxmlformats.org/officeDocument/2006/relationships/hyperlink" Target="https://aauw-ca.org/wp-content/uploads/2016/10/Donor-Bill-of-Rights.pdf" TargetMode="External"/><Relationship Id="rId28" Type="http://schemas.openxmlformats.org/officeDocument/2006/relationships/hyperlink" Target="https://www.aauw-ca.org/documents/2016/10/branch-financial-tax-information.pdf/" TargetMode="External"/><Relationship Id="rId10" Type="http://schemas.openxmlformats.org/officeDocument/2006/relationships/hyperlink" Target="https://www.aauw-ca.org/documents/2020/08/rrf-1-filing-example-citrus-heights-american-river-branch.pdf" TargetMode="External"/><Relationship Id="rId19" Type="http://schemas.openxmlformats.org/officeDocument/2006/relationships/hyperlink" Target="https://www.aauw-ca.org/documents/2017/07/aauw-glossary-terms.pdf" TargetMode="External"/><Relationship Id="rId4" Type="http://schemas.openxmlformats.org/officeDocument/2006/relationships/hyperlink" Target="mailto:cfo@aauw-ca.org" TargetMode="External"/><Relationship Id="rId9" Type="http://schemas.openxmlformats.org/officeDocument/2006/relationships/hyperlink" Target="https://www.aauw-ca.org/documents/2020/08/ct-tr-1-filing-example-oakdale-riverbank-escalon-branch.pdf" TargetMode="External"/><Relationship Id="rId14" Type="http://schemas.openxmlformats.org/officeDocument/2006/relationships/hyperlink" Target="https://www.aauw-ca.org/documents/2019/01/certificate-of-insurance.doc" TargetMode="External"/><Relationship Id="rId22" Type="http://schemas.openxmlformats.org/officeDocument/2006/relationships/hyperlink" Target="https://aauw-ca.org/wp-content/uploads/2016/10/Branch_fundraising_ideas.pdf" TargetMode="External"/><Relationship Id="rId27" Type="http://schemas.openxmlformats.org/officeDocument/2006/relationships/hyperlink" Target="https://www.aauw.org/resources/member/contribution-report-form/" TargetMode="External"/><Relationship Id="rId30"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65D61-B6DF-4B80-BAF2-F51BF1543FAD}">
  <sheetPr>
    <pageSetUpPr fitToPage="1"/>
  </sheetPr>
  <dimension ref="A1:AR62"/>
  <sheetViews>
    <sheetView tabSelected="1" workbookViewId="0">
      <selection activeCell="B32" sqref="B32"/>
    </sheetView>
  </sheetViews>
  <sheetFormatPr defaultRowHeight="15" x14ac:dyDescent="0.25"/>
  <cols>
    <col min="1" max="1" width="2.28515625" customWidth="1"/>
    <col min="2" max="2" width="32.7109375" customWidth="1"/>
    <col min="3" max="3" width="1.42578125" customWidth="1"/>
    <col min="4" max="4" width="5" customWidth="1"/>
    <col min="6" max="6" width="41.42578125" customWidth="1"/>
    <col min="7" max="7" width="6.28515625" customWidth="1"/>
    <col min="10" max="10" width="7.28515625" customWidth="1"/>
    <col min="11" max="11" width="4.42578125" customWidth="1"/>
    <col min="12" max="12" width="4" customWidth="1"/>
    <col min="13" max="13" width="4.5703125" customWidth="1"/>
  </cols>
  <sheetData>
    <row r="1" spans="1:44" s="100" customFormat="1" ht="40.5" customHeight="1" x14ac:dyDescent="0.25">
      <c r="A1" s="438" t="s">
        <v>363</v>
      </c>
      <c r="B1" s="439"/>
      <c r="C1" s="439"/>
      <c r="D1" s="439"/>
      <c r="E1" s="439"/>
      <c r="F1" s="439"/>
      <c r="G1" s="439"/>
      <c r="H1" s="439"/>
      <c r="I1" s="439"/>
      <c r="J1" s="439"/>
      <c r="K1" s="439"/>
      <c r="L1" s="439"/>
      <c r="M1" s="440"/>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row>
    <row r="2" spans="1:44" x14ac:dyDescent="0.25">
      <c r="A2" s="101"/>
      <c r="B2" s="92"/>
      <c r="C2" s="92"/>
      <c r="D2" s="92"/>
      <c r="E2" s="92"/>
      <c r="F2" s="92"/>
      <c r="G2" s="92"/>
      <c r="H2" s="92"/>
      <c r="I2" s="92"/>
      <c r="J2" s="92"/>
      <c r="K2" s="92"/>
      <c r="L2" s="92"/>
      <c r="M2" s="93"/>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row>
    <row r="3" spans="1:44" ht="45" customHeight="1" x14ac:dyDescent="0.25">
      <c r="A3" s="94"/>
      <c r="B3" s="433" t="s">
        <v>381</v>
      </c>
      <c r="C3" s="433"/>
      <c r="D3" s="433"/>
      <c r="E3" s="433"/>
      <c r="F3" s="433"/>
      <c r="G3" s="433"/>
      <c r="H3" s="433"/>
      <c r="I3" s="433"/>
      <c r="J3" s="433"/>
      <c r="K3" s="433"/>
      <c r="L3" s="433"/>
      <c r="M3" s="434"/>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row>
    <row r="4" spans="1:44" x14ac:dyDescent="0.25">
      <c r="A4" s="94"/>
      <c r="B4" s="95"/>
      <c r="C4" s="95"/>
      <c r="D4" s="95"/>
      <c r="E4" s="95"/>
      <c r="F4" s="95"/>
      <c r="G4" s="95"/>
      <c r="H4" s="95"/>
      <c r="I4" s="95"/>
      <c r="J4" s="95"/>
      <c r="K4" s="95"/>
      <c r="L4" s="95"/>
      <c r="M4" s="96"/>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row>
    <row r="5" spans="1:44" x14ac:dyDescent="0.25">
      <c r="A5" s="94"/>
      <c r="B5" s="97" t="s">
        <v>152</v>
      </c>
      <c r="C5" s="95"/>
      <c r="D5" s="95"/>
      <c r="E5" s="95"/>
      <c r="F5" s="95"/>
      <c r="G5" s="95"/>
      <c r="H5" s="95"/>
      <c r="I5" s="95"/>
      <c r="J5" s="95"/>
      <c r="K5" s="95"/>
      <c r="L5" s="95"/>
      <c r="M5" s="96"/>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row>
    <row r="6" spans="1:44" x14ac:dyDescent="0.25">
      <c r="A6" s="94"/>
      <c r="B6" s="97"/>
      <c r="C6" s="95"/>
      <c r="D6" s="95"/>
      <c r="E6" s="95"/>
      <c r="F6" s="95"/>
      <c r="G6" s="95"/>
      <c r="H6" s="95"/>
      <c r="I6" s="95"/>
      <c r="J6" s="95"/>
      <c r="K6" s="95"/>
      <c r="L6" s="95"/>
      <c r="M6" s="96"/>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row>
    <row r="7" spans="1:44" x14ac:dyDescent="0.25">
      <c r="A7" s="94"/>
      <c r="B7" s="95" t="s">
        <v>155</v>
      </c>
      <c r="C7" s="95"/>
      <c r="D7" s="95"/>
      <c r="E7" s="95"/>
      <c r="F7" s="95"/>
      <c r="G7" s="95"/>
      <c r="H7" s="95"/>
      <c r="I7" s="95"/>
      <c r="J7" s="95"/>
      <c r="K7" s="95"/>
      <c r="L7" s="95"/>
      <c r="M7" s="96"/>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row>
    <row r="8" spans="1:44" x14ac:dyDescent="0.25">
      <c r="A8" s="94"/>
      <c r="B8" s="95"/>
      <c r="C8" s="95"/>
      <c r="D8" s="95"/>
      <c r="E8" s="95"/>
      <c r="F8" s="95"/>
      <c r="G8" s="95"/>
      <c r="H8" s="95"/>
      <c r="I8" s="95"/>
      <c r="J8" s="95"/>
      <c r="K8" s="95"/>
      <c r="L8" s="95"/>
      <c r="M8" s="96"/>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row>
    <row r="9" spans="1:44" x14ac:dyDescent="0.25">
      <c r="A9" s="94"/>
      <c r="B9" s="95" t="s">
        <v>383</v>
      </c>
      <c r="C9" s="95"/>
      <c r="D9" s="95"/>
      <c r="E9" s="95"/>
      <c r="F9" s="95"/>
      <c r="G9" s="95"/>
      <c r="H9" s="95"/>
      <c r="I9" s="95"/>
      <c r="J9" s="95"/>
      <c r="K9" s="95"/>
      <c r="L9" s="95"/>
      <c r="M9" s="96"/>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row>
    <row r="10" spans="1:44" x14ac:dyDescent="0.25">
      <c r="A10" s="94"/>
      <c r="B10" s="365" t="s">
        <v>148</v>
      </c>
      <c r="C10" s="95"/>
      <c r="D10" s="95" t="s">
        <v>187</v>
      </c>
      <c r="E10" s="95"/>
      <c r="F10" s="95"/>
      <c r="G10" s="95"/>
      <c r="H10" s="95"/>
      <c r="I10" s="95"/>
      <c r="J10" s="95"/>
      <c r="K10" s="95"/>
      <c r="L10" s="95"/>
      <c r="M10" s="96"/>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row>
    <row r="11" spans="1:44" x14ac:dyDescent="0.25">
      <c r="A11" s="94"/>
      <c r="B11" s="365" t="s">
        <v>149</v>
      </c>
      <c r="C11" s="95"/>
      <c r="D11" s="437" t="s">
        <v>150</v>
      </c>
      <c r="E11" s="437"/>
      <c r="F11" s="437"/>
      <c r="G11" s="437"/>
      <c r="H11" s="437"/>
      <c r="I11" s="437"/>
      <c r="J11" s="437"/>
      <c r="K11" s="437"/>
      <c r="L11" s="95"/>
      <c r="M11" s="96"/>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row>
    <row r="12" spans="1:44" x14ac:dyDescent="0.25">
      <c r="A12" s="94"/>
      <c r="B12" s="366"/>
      <c r="C12" s="95"/>
      <c r="D12" s="437"/>
      <c r="E12" s="437"/>
      <c r="F12" s="437"/>
      <c r="G12" s="437"/>
      <c r="H12" s="437"/>
      <c r="I12" s="437"/>
      <c r="J12" s="437"/>
      <c r="K12" s="437"/>
      <c r="L12" s="95"/>
      <c r="M12" s="96"/>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row>
    <row r="13" spans="1:44" x14ac:dyDescent="0.25">
      <c r="A13" s="94"/>
      <c r="B13" s="366"/>
      <c r="C13" s="95"/>
      <c r="D13" s="423"/>
      <c r="E13" s="423"/>
      <c r="F13" s="423"/>
      <c r="G13" s="423"/>
      <c r="H13" s="423"/>
      <c r="I13" s="423"/>
      <c r="J13" s="423"/>
      <c r="K13" s="423"/>
      <c r="L13" s="95"/>
      <c r="M13" s="96"/>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row>
    <row r="14" spans="1:44" x14ac:dyDescent="0.25">
      <c r="A14" s="94"/>
      <c r="B14" s="95" t="s">
        <v>183</v>
      </c>
      <c r="C14" s="95"/>
      <c r="D14" s="95"/>
      <c r="E14" s="95"/>
      <c r="F14" s="95"/>
      <c r="G14" s="95"/>
      <c r="H14" s="95"/>
      <c r="I14" s="95"/>
      <c r="J14" s="95"/>
      <c r="K14" s="95"/>
      <c r="L14" s="95"/>
      <c r="M14" s="96"/>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row>
    <row r="15" spans="1:44" x14ac:dyDescent="0.25">
      <c r="A15" s="94"/>
      <c r="B15" s="441" t="s">
        <v>128</v>
      </c>
      <c r="C15" s="441"/>
      <c r="D15" s="441"/>
      <c r="E15" s="441"/>
      <c r="F15" s="441"/>
      <c r="G15" s="441"/>
      <c r="H15" s="441"/>
      <c r="I15" s="441"/>
      <c r="J15" s="441"/>
      <c r="K15" s="441"/>
      <c r="L15" s="441"/>
      <c r="M15" s="96"/>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row>
    <row r="16" spans="1:44" x14ac:dyDescent="0.25">
      <c r="A16" s="94"/>
      <c r="B16" s="442" t="s">
        <v>129</v>
      </c>
      <c r="C16" s="442"/>
      <c r="D16" s="442"/>
      <c r="E16" s="442"/>
      <c r="F16" s="442"/>
      <c r="G16" s="442"/>
      <c r="H16" s="442"/>
      <c r="I16" s="442"/>
      <c r="J16" s="442"/>
      <c r="K16" s="442"/>
      <c r="L16" s="442"/>
      <c r="M16" s="96"/>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row>
    <row r="17" spans="1:44" x14ac:dyDescent="0.25">
      <c r="A17" s="94"/>
      <c r="B17" s="443" t="s">
        <v>130</v>
      </c>
      <c r="C17" s="443"/>
      <c r="D17" s="443"/>
      <c r="E17" s="443"/>
      <c r="F17" s="443"/>
      <c r="G17" s="443"/>
      <c r="H17" s="443"/>
      <c r="I17" s="443"/>
      <c r="J17" s="443"/>
      <c r="K17" s="443"/>
      <c r="L17" s="443"/>
      <c r="M17" s="96"/>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row>
    <row r="18" spans="1:44" ht="15" customHeight="1" x14ac:dyDescent="0.25">
      <c r="A18" s="94"/>
      <c r="B18" s="444" t="s">
        <v>131</v>
      </c>
      <c r="C18" s="444"/>
      <c r="D18" s="444"/>
      <c r="E18" s="444"/>
      <c r="F18" s="444"/>
      <c r="G18" s="444"/>
      <c r="H18" s="444"/>
      <c r="I18" s="444"/>
      <c r="J18" s="444"/>
      <c r="K18" s="444"/>
      <c r="L18" s="444"/>
      <c r="M18" s="96"/>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row>
    <row r="19" spans="1:44" x14ac:dyDescent="0.25">
      <c r="A19" s="94"/>
      <c r="B19" s="424" t="s">
        <v>458</v>
      </c>
      <c r="C19" s="95"/>
      <c r="D19" s="424"/>
      <c r="E19" s="424"/>
      <c r="F19" s="424"/>
      <c r="G19" s="424"/>
      <c r="H19" s="424"/>
      <c r="I19" s="424"/>
      <c r="J19" s="424"/>
      <c r="K19" s="336"/>
      <c r="L19" s="336"/>
      <c r="M19" s="96"/>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row>
    <row r="20" spans="1:44" x14ac:dyDescent="0.25">
      <c r="A20" s="94"/>
      <c r="B20" s="95"/>
      <c r="C20" s="95"/>
      <c r="D20" s="423"/>
      <c r="E20" s="423"/>
      <c r="F20" s="423"/>
      <c r="G20" s="423"/>
      <c r="H20" s="423"/>
      <c r="I20" s="423"/>
      <c r="J20" s="423"/>
      <c r="K20" s="95"/>
      <c r="L20" s="95"/>
      <c r="M20" s="96"/>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row>
    <row r="21" spans="1:44" x14ac:dyDescent="0.25">
      <c r="A21" s="94"/>
      <c r="B21" s="95" t="s">
        <v>154</v>
      </c>
      <c r="C21" s="95"/>
      <c r="D21" s="95"/>
      <c r="E21" s="95"/>
      <c r="F21" s="95"/>
      <c r="G21" s="95"/>
      <c r="H21" s="95"/>
      <c r="I21" s="95"/>
      <c r="J21" s="95"/>
      <c r="K21" s="95"/>
      <c r="L21" s="95"/>
      <c r="M21" s="96"/>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row>
    <row r="22" spans="1:44" x14ac:dyDescent="0.25">
      <c r="A22" s="94"/>
      <c r="B22" s="367" t="s">
        <v>188</v>
      </c>
      <c r="C22" s="95"/>
      <c r="D22" s="95"/>
      <c r="E22" s="95"/>
      <c r="F22" s="95"/>
      <c r="G22" s="95"/>
      <c r="H22" s="95"/>
      <c r="I22" s="95"/>
      <c r="J22" s="95"/>
      <c r="K22" s="95"/>
      <c r="L22" s="95"/>
      <c r="M22" s="96"/>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row>
    <row r="23" spans="1:44" x14ac:dyDescent="0.25">
      <c r="A23" s="94"/>
      <c r="B23" s="367" t="s">
        <v>457</v>
      </c>
      <c r="C23" s="95"/>
      <c r="D23" s="95"/>
      <c r="E23" s="95"/>
      <c r="F23" s="95"/>
      <c r="G23" s="95"/>
      <c r="H23" s="95"/>
      <c r="I23" s="95"/>
      <c r="J23" s="95"/>
      <c r="K23" s="95"/>
      <c r="L23" s="95"/>
      <c r="M23" s="96"/>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row>
    <row r="24" spans="1:44" x14ac:dyDescent="0.25">
      <c r="A24" s="94"/>
      <c r="B24" s="367" t="s">
        <v>153</v>
      </c>
      <c r="C24" s="95"/>
      <c r="D24" s="95"/>
      <c r="E24" s="95"/>
      <c r="F24" s="95"/>
      <c r="G24" s="95"/>
      <c r="H24" s="95"/>
      <c r="I24" s="95"/>
      <c r="J24" s="95"/>
      <c r="K24" s="95"/>
      <c r="L24" s="95"/>
      <c r="M24" s="96"/>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row>
    <row r="25" spans="1:44" x14ac:dyDescent="0.25">
      <c r="A25" s="94"/>
      <c r="B25" s="95"/>
      <c r="C25" s="95"/>
      <c r="D25" s="95"/>
      <c r="E25" s="95"/>
      <c r="F25" s="95"/>
      <c r="G25" s="95"/>
      <c r="H25" s="95"/>
      <c r="I25" s="95"/>
      <c r="J25" s="95"/>
      <c r="K25" s="95"/>
      <c r="L25" s="95"/>
      <c r="M25" s="96"/>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row>
    <row r="26" spans="1:44" ht="44.25" customHeight="1" x14ac:dyDescent="0.25">
      <c r="A26" s="98"/>
      <c r="B26" s="435" t="s">
        <v>382</v>
      </c>
      <c r="C26" s="435"/>
      <c r="D26" s="435"/>
      <c r="E26" s="435"/>
      <c r="F26" s="435"/>
      <c r="G26" s="435"/>
      <c r="H26" s="435"/>
      <c r="I26" s="435"/>
      <c r="J26" s="435"/>
      <c r="K26" s="435"/>
      <c r="L26" s="435"/>
      <c r="M26" s="436"/>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row>
    <row r="27" spans="1:44" s="52" customFormat="1" x14ac:dyDescent="0.25">
      <c r="A27" s="43"/>
      <c r="B27" s="43"/>
      <c r="C27" s="43"/>
      <c r="D27" s="43"/>
      <c r="E27" s="43"/>
      <c r="F27" s="43"/>
      <c r="G27" s="43"/>
      <c r="H27" s="43"/>
      <c r="I27" s="43"/>
      <c r="J27" s="43"/>
      <c r="K27" s="43"/>
      <c r="L27" s="43"/>
      <c r="M27" s="43"/>
    </row>
    <row r="28" spans="1:44" s="52" customFormat="1" x14ac:dyDescent="0.25"/>
    <row r="29" spans="1:44" s="52" customFormat="1" x14ac:dyDescent="0.25">
      <c r="F29" s="43"/>
      <c r="G29" s="43"/>
    </row>
    <row r="30" spans="1:44" s="52" customFormat="1" x14ac:dyDescent="0.25">
      <c r="F30" s="43"/>
      <c r="G30" s="43"/>
    </row>
    <row r="31" spans="1:44" s="52" customFormat="1" x14ac:dyDescent="0.25"/>
    <row r="32" spans="1:44" s="52" customFormat="1" x14ac:dyDescent="0.25"/>
    <row r="33" s="52" customFormat="1" x14ac:dyDescent="0.25"/>
    <row r="34" s="52" customFormat="1" x14ac:dyDescent="0.25"/>
    <row r="35" s="52" customFormat="1" x14ac:dyDescent="0.25"/>
    <row r="36" s="52" customFormat="1" x14ac:dyDescent="0.25"/>
    <row r="37" s="52" customFormat="1" x14ac:dyDescent="0.25"/>
    <row r="38" s="52" customFormat="1" x14ac:dyDescent="0.25"/>
    <row r="39" s="52" customFormat="1" x14ac:dyDescent="0.25"/>
    <row r="40" s="52" customFormat="1" x14ac:dyDescent="0.25"/>
    <row r="41" s="52" customFormat="1" x14ac:dyDescent="0.25"/>
    <row r="42" s="52" customFormat="1" x14ac:dyDescent="0.25"/>
    <row r="43" s="52" customFormat="1" x14ac:dyDescent="0.25"/>
    <row r="44" s="52" customFormat="1" x14ac:dyDescent="0.25"/>
    <row r="45" s="52" customFormat="1" x14ac:dyDescent="0.25"/>
    <row r="46" s="52" customFormat="1" x14ac:dyDescent="0.25"/>
    <row r="47" s="52" customFormat="1" x14ac:dyDescent="0.25"/>
    <row r="48" s="52" customFormat="1" x14ac:dyDescent="0.25"/>
    <row r="49" s="52" customFormat="1" x14ac:dyDescent="0.25"/>
    <row r="50" s="52" customFormat="1" x14ac:dyDescent="0.25"/>
    <row r="51" s="52" customFormat="1" x14ac:dyDescent="0.25"/>
    <row r="52" s="52" customFormat="1" x14ac:dyDescent="0.25"/>
    <row r="53" s="52" customFormat="1" x14ac:dyDescent="0.25"/>
    <row r="54" s="52" customFormat="1" x14ac:dyDescent="0.25"/>
    <row r="55" s="52" customFormat="1" x14ac:dyDescent="0.25"/>
    <row r="56" s="52" customFormat="1" x14ac:dyDescent="0.25"/>
    <row r="57" s="52" customFormat="1" x14ac:dyDescent="0.25"/>
    <row r="58" s="52" customFormat="1" x14ac:dyDescent="0.25"/>
    <row r="59" s="52" customFormat="1" x14ac:dyDescent="0.25"/>
    <row r="60" s="52" customFormat="1" x14ac:dyDescent="0.25"/>
    <row r="61" s="52" customFormat="1" x14ac:dyDescent="0.25"/>
    <row r="62" s="52" customFormat="1" x14ac:dyDescent="0.25"/>
  </sheetData>
  <mergeCells count="8">
    <mergeCell ref="B3:M3"/>
    <mergeCell ref="B26:M26"/>
    <mergeCell ref="D11:K12"/>
    <mergeCell ref="A1:M1"/>
    <mergeCell ref="B15:L15"/>
    <mergeCell ref="B16:L16"/>
    <mergeCell ref="B17:L17"/>
    <mergeCell ref="B18:L18"/>
  </mergeCells>
  <printOptions horizontalCentered="1"/>
  <pageMargins left="0.25" right="0.25" top="0.5" bottom="0.5" header="0.3" footer="0.3"/>
  <pageSetup scale="9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6D0D3-CB05-4FCC-9194-BFB3CADAAA86}">
  <sheetPr>
    <pageSetUpPr fitToPage="1"/>
  </sheetPr>
  <dimension ref="A1:R38"/>
  <sheetViews>
    <sheetView topLeftCell="D1" workbookViewId="0">
      <selection activeCell="N22" sqref="N22"/>
    </sheetView>
  </sheetViews>
  <sheetFormatPr defaultRowHeight="15" x14ac:dyDescent="0.25"/>
  <cols>
    <col min="1" max="1" width="2.85546875" customWidth="1"/>
    <col min="2" max="2" width="3.28515625" customWidth="1"/>
    <col min="3" max="3" width="23.7109375" customWidth="1"/>
    <col min="4" max="4" width="10.7109375" style="1" customWidth="1"/>
    <col min="5" max="5" width="11.42578125" style="1" customWidth="1"/>
    <col min="6" max="6" width="10.42578125" style="1" customWidth="1"/>
    <col min="7" max="7" width="3.140625" customWidth="1"/>
    <col min="8" max="8" width="3" customWidth="1"/>
    <col min="9" max="9" width="27.28515625" customWidth="1"/>
    <col min="10" max="10" width="11.5703125" style="1" customWidth="1"/>
    <col min="11" max="11" width="11.85546875" style="1" customWidth="1"/>
    <col min="12" max="12" width="11.28515625" style="1" customWidth="1"/>
    <col min="13" max="13" width="3.28515625" customWidth="1"/>
    <col min="14" max="14" width="58.140625" customWidth="1"/>
    <col min="15" max="15" width="11.5703125" bestFit="1" customWidth="1"/>
  </cols>
  <sheetData>
    <row r="1" spans="1:18" ht="45.75" customHeight="1" x14ac:dyDescent="0.25">
      <c r="A1" s="460" t="s">
        <v>354</v>
      </c>
      <c r="B1" s="461"/>
      <c r="C1" s="461"/>
      <c r="D1" s="461"/>
      <c r="E1" s="461"/>
      <c r="F1" s="461"/>
      <c r="G1" s="461"/>
      <c r="H1" s="461"/>
      <c r="I1" s="461"/>
      <c r="J1" s="461"/>
      <c r="K1" s="461"/>
      <c r="L1" s="461"/>
      <c r="M1" s="461"/>
      <c r="N1" s="462"/>
    </row>
    <row r="2" spans="1:18" ht="15.75" x14ac:dyDescent="0.25">
      <c r="A2" s="457" t="s">
        <v>40</v>
      </c>
      <c r="B2" s="458"/>
      <c r="C2" s="458"/>
      <c r="D2" s="458"/>
      <c r="E2" s="459"/>
      <c r="G2" s="457" t="s">
        <v>0</v>
      </c>
      <c r="H2" s="458"/>
      <c r="I2" s="458"/>
      <c r="J2" s="458"/>
      <c r="K2" s="459"/>
    </row>
    <row r="3" spans="1:18" x14ac:dyDescent="0.25">
      <c r="A3" s="12"/>
      <c r="B3" s="13"/>
      <c r="C3" s="13"/>
      <c r="D3" s="22" t="s">
        <v>51</v>
      </c>
      <c r="E3" s="23" t="s">
        <v>50</v>
      </c>
      <c r="G3" s="12"/>
      <c r="H3" s="13"/>
      <c r="I3" s="13"/>
      <c r="J3" s="395" t="s">
        <v>57</v>
      </c>
      <c r="K3" s="23" t="s">
        <v>50</v>
      </c>
    </row>
    <row r="4" spans="1:18" x14ac:dyDescent="0.25">
      <c r="A4" s="5" t="s">
        <v>22</v>
      </c>
      <c r="B4" s="6"/>
      <c r="C4" s="6"/>
      <c r="D4" s="7"/>
      <c r="E4" s="8"/>
      <c r="G4" s="20" t="s">
        <v>6</v>
      </c>
      <c r="H4" s="10"/>
      <c r="I4" s="10"/>
      <c r="J4" s="3"/>
      <c r="K4" s="11"/>
      <c r="L4" s="63">
        <v>3000</v>
      </c>
    </row>
    <row r="5" spans="1:18" x14ac:dyDescent="0.25">
      <c r="A5" s="20"/>
      <c r="B5" s="133" t="s">
        <v>224</v>
      </c>
      <c r="C5" s="10"/>
      <c r="D5" s="3"/>
      <c r="E5" s="11"/>
      <c r="G5" s="9"/>
      <c r="H5" s="10" t="s">
        <v>23</v>
      </c>
      <c r="I5" s="10"/>
      <c r="J5" s="3"/>
      <c r="K5" s="11"/>
      <c r="L5" s="64">
        <v>-1200</v>
      </c>
      <c r="N5" t="s">
        <v>65</v>
      </c>
      <c r="O5" s="52"/>
      <c r="P5" s="52"/>
      <c r="Q5" s="52"/>
      <c r="R5" s="52"/>
    </row>
    <row r="6" spans="1:18" x14ac:dyDescent="0.25">
      <c r="A6" s="9"/>
      <c r="B6" s="43" t="s">
        <v>1</v>
      </c>
      <c r="C6" s="43"/>
      <c r="D6" s="44">
        <v>2063</v>
      </c>
      <c r="E6" s="45">
        <f>D6</f>
        <v>2063</v>
      </c>
      <c r="F6" s="41"/>
      <c r="G6" s="9"/>
      <c r="H6" s="10"/>
      <c r="I6" s="35" t="s">
        <v>7</v>
      </c>
      <c r="J6" s="36">
        <v>8063</v>
      </c>
      <c r="K6" s="42">
        <f>J6+L6</f>
        <v>9863</v>
      </c>
      <c r="L6" s="38">
        <f>SUM(L4:L5)</f>
        <v>1800</v>
      </c>
      <c r="M6">
        <v>1</v>
      </c>
      <c r="N6" s="40" t="s">
        <v>66</v>
      </c>
      <c r="O6" s="52"/>
      <c r="P6" s="52"/>
      <c r="Q6" s="52"/>
      <c r="R6" s="52"/>
    </row>
    <row r="7" spans="1:18" x14ac:dyDescent="0.25">
      <c r="A7" s="9"/>
      <c r="B7" s="35" t="s">
        <v>36</v>
      </c>
      <c r="C7" s="35"/>
      <c r="D7" s="36">
        <v>0</v>
      </c>
      <c r="E7" s="42">
        <f>D7+F7</f>
        <v>3000</v>
      </c>
      <c r="F7" s="38">
        <v>3000</v>
      </c>
      <c r="G7" s="9"/>
      <c r="H7" s="10"/>
      <c r="I7" s="10" t="s">
        <v>8</v>
      </c>
      <c r="J7" s="2">
        <v>4500</v>
      </c>
      <c r="K7" s="21">
        <v>4500</v>
      </c>
      <c r="M7">
        <v>2</v>
      </c>
      <c r="N7" s="40" t="s">
        <v>63</v>
      </c>
      <c r="O7" s="52"/>
      <c r="P7" s="52"/>
      <c r="Q7" s="52"/>
      <c r="R7" s="52"/>
    </row>
    <row r="8" spans="1:18" x14ac:dyDescent="0.25">
      <c r="A8" s="9"/>
      <c r="B8" s="10" t="s">
        <v>3</v>
      </c>
      <c r="C8" s="10"/>
      <c r="D8" s="2">
        <v>0</v>
      </c>
      <c r="E8" s="21">
        <v>0</v>
      </c>
      <c r="G8" s="9"/>
      <c r="H8" s="10"/>
      <c r="I8" s="10"/>
      <c r="J8" s="3">
        <f>SUM(J6:J7)</f>
        <v>12563</v>
      </c>
      <c r="K8" s="11">
        <f>SUM(K6:K7)</f>
        <v>14363</v>
      </c>
      <c r="N8" s="52"/>
      <c r="O8" s="52"/>
      <c r="P8" s="52"/>
      <c r="Q8" s="52"/>
      <c r="R8" s="52"/>
    </row>
    <row r="9" spans="1:18" x14ac:dyDescent="0.25">
      <c r="A9" s="9"/>
      <c r="B9" s="10"/>
      <c r="C9" s="10"/>
      <c r="D9" s="3">
        <f>SUM(D6:D8)</f>
        <v>2063</v>
      </c>
      <c r="E9" s="11">
        <f>SUM(E6:E8)</f>
        <v>5063</v>
      </c>
      <c r="G9" s="9"/>
      <c r="H9" s="10" t="s">
        <v>24</v>
      </c>
      <c r="I9" s="10"/>
      <c r="J9" s="3"/>
      <c r="K9" s="11"/>
      <c r="N9" t="s">
        <v>64</v>
      </c>
    </row>
    <row r="10" spans="1:18" ht="15" customHeight="1" x14ac:dyDescent="0.25">
      <c r="A10" s="9"/>
      <c r="B10" s="133" t="s">
        <v>225</v>
      </c>
      <c r="C10" s="10"/>
      <c r="D10" s="3"/>
      <c r="E10" s="11"/>
      <c r="G10" s="9"/>
      <c r="H10" s="10"/>
      <c r="I10" s="10" t="s">
        <v>25</v>
      </c>
      <c r="J10" s="143">
        <v>1500</v>
      </c>
      <c r="K10" s="144">
        <f>J10+L10</f>
        <v>0</v>
      </c>
      <c r="L10" s="37">
        <v>-1500</v>
      </c>
      <c r="N10" s="463" t="s">
        <v>463</v>
      </c>
    </row>
    <row r="11" spans="1:18" x14ac:dyDescent="0.25">
      <c r="A11" s="9"/>
      <c r="B11" s="10" t="s">
        <v>2</v>
      </c>
      <c r="C11" s="10"/>
      <c r="D11" s="3"/>
      <c r="E11" s="11"/>
      <c r="G11" s="12"/>
      <c r="H11" s="13"/>
      <c r="I11" s="14" t="s">
        <v>29</v>
      </c>
      <c r="J11" s="15">
        <f>J10+J8</f>
        <v>14063</v>
      </c>
      <c r="K11" s="15">
        <f>K10+K8</f>
        <v>14363</v>
      </c>
      <c r="N11" s="463"/>
    </row>
    <row r="12" spans="1:18" x14ac:dyDescent="0.25">
      <c r="A12" s="9"/>
      <c r="B12" s="10"/>
      <c r="C12" s="10" t="s">
        <v>32</v>
      </c>
      <c r="D12" s="3">
        <v>0</v>
      </c>
      <c r="E12" s="11">
        <v>0</v>
      </c>
      <c r="M12">
        <v>3</v>
      </c>
      <c r="N12" s="39" t="s">
        <v>280</v>
      </c>
    </row>
    <row r="13" spans="1:18" x14ac:dyDescent="0.25">
      <c r="A13" s="9"/>
      <c r="B13" s="10"/>
      <c r="C13" s="10" t="s">
        <v>15</v>
      </c>
      <c r="D13" s="3">
        <v>0</v>
      </c>
      <c r="E13" s="11">
        <v>0</v>
      </c>
      <c r="G13" s="5" t="s">
        <v>9</v>
      </c>
      <c r="H13" s="6"/>
      <c r="I13" s="6"/>
      <c r="J13" s="7"/>
      <c r="K13" s="8"/>
      <c r="M13">
        <v>4</v>
      </c>
      <c r="N13" s="39" t="s">
        <v>279</v>
      </c>
    </row>
    <row r="14" spans="1:18" x14ac:dyDescent="0.25">
      <c r="A14" s="9"/>
      <c r="B14" s="10"/>
      <c r="C14" s="10" t="s">
        <v>377</v>
      </c>
      <c r="D14" s="2">
        <v>0</v>
      </c>
      <c r="E14" s="21">
        <v>0</v>
      </c>
      <c r="G14" s="9"/>
      <c r="H14" s="10" t="s">
        <v>26</v>
      </c>
      <c r="I14" s="10"/>
      <c r="J14" s="3"/>
      <c r="K14" s="11"/>
      <c r="M14">
        <v>5</v>
      </c>
      <c r="N14" s="472" t="s">
        <v>281</v>
      </c>
    </row>
    <row r="15" spans="1:18" x14ac:dyDescent="0.25">
      <c r="A15" s="9"/>
      <c r="B15" s="10"/>
      <c r="C15" s="10"/>
      <c r="D15" s="44">
        <f>SUM(D12:D14)</f>
        <v>0</v>
      </c>
      <c r="E15" s="44">
        <f>SUM(E12:E14)</f>
        <v>0</v>
      </c>
      <c r="G15" s="9"/>
      <c r="H15" s="10"/>
      <c r="I15" s="43" t="s">
        <v>10</v>
      </c>
      <c r="J15" s="44">
        <v>0</v>
      </c>
      <c r="K15" s="45">
        <v>0</v>
      </c>
      <c r="L15" s="41"/>
      <c r="N15" s="472"/>
    </row>
    <row r="16" spans="1:18" x14ac:dyDescent="0.25">
      <c r="A16" s="9"/>
      <c r="B16" s="10"/>
      <c r="C16" s="10"/>
      <c r="D16" s="3"/>
      <c r="E16" s="11"/>
      <c r="G16" s="9"/>
      <c r="H16" s="10"/>
      <c r="I16" s="43" t="s">
        <v>11</v>
      </c>
      <c r="J16" s="44">
        <v>0</v>
      </c>
      <c r="K16" s="45">
        <v>0</v>
      </c>
      <c r="L16" s="41"/>
      <c r="N16" s="401"/>
    </row>
    <row r="17" spans="1:15" x14ac:dyDescent="0.25">
      <c r="A17" s="12"/>
      <c r="B17" s="13"/>
      <c r="C17" s="14" t="s">
        <v>38</v>
      </c>
      <c r="D17" s="79">
        <f>D9+D15</f>
        <v>2063</v>
      </c>
      <c r="E17" s="142">
        <f>E15+E9</f>
        <v>5063</v>
      </c>
      <c r="G17" s="9"/>
      <c r="H17" s="10"/>
      <c r="I17" s="10" t="s">
        <v>18</v>
      </c>
      <c r="J17" s="3">
        <v>0</v>
      </c>
      <c r="K17" s="11">
        <v>0</v>
      </c>
      <c r="N17" t="s">
        <v>315</v>
      </c>
    </row>
    <row r="18" spans="1:15" x14ac:dyDescent="0.25">
      <c r="E18" s="32"/>
      <c r="F18" s="11"/>
      <c r="G18" s="9"/>
      <c r="H18" s="10" t="s">
        <v>27</v>
      </c>
      <c r="I18" s="10"/>
      <c r="J18" s="3"/>
      <c r="K18" s="11"/>
      <c r="M18">
        <v>6</v>
      </c>
      <c r="N18" s="106" t="s">
        <v>195</v>
      </c>
    </row>
    <row r="19" spans="1:15" x14ac:dyDescent="0.25">
      <c r="A19" s="102" t="s">
        <v>191</v>
      </c>
      <c r="B19" s="6"/>
      <c r="C19" s="6"/>
      <c r="D19" s="7"/>
      <c r="E19" s="8"/>
      <c r="F19" s="38">
        <f>J10</f>
        <v>1500</v>
      </c>
      <c r="G19" s="9"/>
      <c r="H19" s="10"/>
      <c r="I19" s="43" t="s">
        <v>17</v>
      </c>
      <c r="J19" s="76">
        <v>0</v>
      </c>
      <c r="K19" s="77">
        <v>0</v>
      </c>
      <c r="L19" s="41"/>
      <c r="M19">
        <v>7</v>
      </c>
      <c r="N19" s="56" t="s">
        <v>67</v>
      </c>
    </row>
    <row r="20" spans="1:15" x14ac:dyDescent="0.25">
      <c r="A20" s="134"/>
      <c r="B20" s="133" t="s">
        <v>220</v>
      </c>
      <c r="C20" s="10"/>
      <c r="D20" s="3"/>
      <c r="E20" s="11"/>
      <c r="F20" s="179">
        <v>1200</v>
      </c>
      <c r="G20" s="9"/>
      <c r="H20" s="10"/>
      <c r="I20" s="17" t="s">
        <v>30</v>
      </c>
      <c r="J20" s="140">
        <f>SUM(J15:J19)</f>
        <v>0</v>
      </c>
      <c r="K20" s="145">
        <f>SUM(K15:K19)</f>
        <v>0</v>
      </c>
      <c r="M20" s="41"/>
    </row>
    <row r="21" spans="1:15" x14ac:dyDescent="0.25">
      <c r="A21" s="9"/>
      <c r="B21" s="35" t="s">
        <v>37</v>
      </c>
      <c r="C21" s="35"/>
      <c r="D21" s="36">
        <v>0</v>
      </c>
      <c r="E21" s="42">
        <f>D21+F21</f>
        <v>2700</v>
      </c>
      <c r="F21" s="38">
        <v>2700</v>
      </c>
      <c r="G21" s="20" t="s">
        <v>13</v>
      </c>
      <c r="H21" s="10"/>
      <c r="I21" s="10"/>
      <c r="J21" s="3"/>
      <c r="K21" s="11"/>
      <c r="N21" s="4"/>
    </row>
    <row r="22" spans="1:15" x14ac:dyDescent="0.25">
      <c r="A22" s="9"/>
      <c r="B22" s="10" t="s">
        <v>4</v>
      </c>
      <c r="C22" s="10"/>
      <c r="D22" s="3">
        <v>0</v>
      </c>
      <c r="E22" s="11">
        <v>0</v>
      </c>
      <c r="G22" s="9"/>
      <c r="H22" s="10" t="s">
        <v>19</v>
      </c>
      <c r="I22" s="10"/>
      <c r="J22" s="3"/>
      <c r="K22" s="11"/>
    </row>
    <row r="23" spans="1:15" x14ac:dyDescent="0.25">
      <c r="A23" s="9"/>
      <c r="B23" s="10" t="s">
        <v>5</v>
      </c>
      <c r="C23" s="10"/>
      <c r="D23" s="2">
        <v>0</v>
      </c>
      <c r="E23" s="21">
        <v>0</v>
      </c>
      <c r="G23" s="9"/>
      <c r="H23" s="10"/>
      <c r="I23" s="10" t="s">
        <v>14</v>
      </c>
      <c r="J23" s="3">
        <v>500</v>
      </c>
      <c r="K23" s="11">
        <v>500</v>
      </c>
    </row>
    <row r="24" spans="1:15" x14ac:dyDescent="0.25">
      <c r="A24" s="9"/>
      <c r="B24" s="10"/>
      <c r="C24" s="10"/>
      <c r="D24" s="44">
        <f>SUM(D21:D23)</f>
        <v>0</v>
      </c>
      <c r="E24" s="45">
        <f>SUM(E21:E23)</f>
        <v>2700</v>
      </c>
      <c r="G24" s="9"/>
      <c r="H24" s="10"/>
      <c r="I24" s="10" t="s">
        <v>15</v>
      </c>
      <c r="J24" s="3">
        <v>0</v>
      </c>
      <c r="K24" s="11">
        <f>J24+D13-D32</f>
        <v>0</v>
      </c>
    </row>
    <row r="25" spans="1:15" x14ac:dyDescent="0.25">
      <c r="A25" s="9"/>
      <c r="B25" s="133" t="s">
        <v>221</v>
      </c>
      <c r="C25" s="10"/>
      <c r="D25" s="44"/>
      <c r="E25" s="45"/>
      <c r="G25" s="9"/>
      <c r="H25" s="10"/>
      <c r="I25" s="10" t="s">
        <v>16</v>
      </c>
      <c r="J25" s="2">
        <v>0</v>
      </c>
      <c r="K25" s="21">
        <v>0</v>
      </c>
      <c r="O25" s="4"/>
    </row>
    <row r="26" spans="1:15" x14ac:dyDescent="0.25">
      <c r="A26" s="9"/>
      <c r="B26" s="10" t="s">
        <v>12</v>
      </c>
      <c r="C26" s="10"/>
      <c r="D26" s="3"/>
      <c r="E26" s="11"/>
      <c r="G26" s="9"/>
      <c r="H26" s="10"/>
      <c r="I26" s="10"/>
      <c r="J26" s="44">
        <f>SUM(J23:J25)</f>
        <v>500</v>
      </c>
      <c r="K26" s="72">
        <f>SUM(K23:K25)</f>
        <v>500</v>
      </c>
      <c r="O26" s="4"/>
    </row>
    <row r="27" spans="1:15" x14ac:dyDescent="0.25">
      <c r="A27" s="9"/>
      <c r="B27" s="10"/>
      <c r="C27" s="10" t="s">
        <v>32</v>
      </c>
      <c r="D27" s="3">
        <v>0</v>
      </c>
      <c r="E27" s="11">
        <v>0</v>
      </c>
      <c r="G27" s="9"/>
      <c r="H27" s="10" t="s">
        <v>20</v>
      </c>
      <c r="I27" s="10"/>
      <c r="J27" s="3"/>
      <c r="K27" s="11"/>
    </row>
    <row r="28" spans="1:15" x14ac:dyDescent="0.25">
      <c r="A28" s="9"/>
      <c r="B28" s="10"/>
      <c r="C28" s="43" t="s">
        <v>15</v>
      </c>
      <c r="D28" s="44">
        <v>0</v>
      </c>
      <c r="E28" s="45">
        <v>0</v>
      </c>
      <c r="G28" s="9"/>
      <c r="H28" s="10"/>
      <c r="I28" s="53" t="s">
        <v>28</v>
      </c>
      <c r="J28" s="161">
        <f>J11-J20-J26</f>
        <v>13563</v>
      </c>
      <c r="K28" s="159">
        <f>K11-K20-K26</f>
        <v>13863</v>
      </c>
      <c r="L28" s="57">
        <f>K28-J28</f>
        <v>300</v>
      </c>
    </row>
    <row r="29" spans="1:15" x14ac:dyDescent="0.25">
      <c r="A29" s="9"/>
      <c r="B29" s="10"/>
      <c r="C29" s="43" t="s">
        <v>377</v>
      </c>
      <c r="D29" s="44">
        <v>0</v>
      </c>
      <c r="E29" s="45">
        <v>0</v>
      </c>
      <c r="G29" s="9"/>
      <c r="H29" s="10"/>
      <c r="I29" s="17" t="s">
        <v>31</v>
      </c>
      <c r="J29" s="18">
        <f>J26+J28</f>
        <v>14063</v>
      </c>
      <c r="K29" s="19">
        <f>K28+K26</f>
        <v>14363</v>
      </c>
    </row>
    <row r="30" spans="1:15" x14ac:dyDescent="0.25">
      <c r="A30" s="9"/>
      <c r="B30" s="10" t="s">
        <v>35</v>
      </c>
      <c r="C30" s="10"/>
      <c r="D30" s="3"/>
      <c r="E30" s="11"/>
      <c r="F30" s="11"/>
      <c r="G30" s="9"/>
      <c r="H30" s="10"/>
      <c r="I30" s="10"/>
      <c r="J30" s="3"/>
      <c r="K30" s="11"/>
      <c r="N30" s="4"/>
      <c r="O30" s="4"/>
    </row>
    <row r="31" spans="1:15" x14ac:dyDescent="0.25">
      <c r="A31" s="9"/>
      <c r="B31" s="10"/>
      <c r="C31" s="10" t="s">
        <v>32</v>
      </c>
      <c r="D31" s="3">
        <v>0</v>
      </c>
      <c r="E31" s="11">
        <v>0</v>
      </c>
      <c r="G31" s="12"/>
      <c r="H31" s="13"/>
      <c r="I31" s="14" t="s">
        <v>39</v>
      </c>
      <c r="J31" s="15">
        <f>J29+J20</f>
        <v>14063</v>
      </c>
      <c r="K31" s="16">
        <f>K29+K20</f>
        <v>14363</v>
      </c>
      <c r="M31" s="4"/>
    </row>
    <row r="32" spans="1:15" x14ac:dyDescent="0.25">
      <c r="A32" s="9"/>
      <c r="B32" s="10"/>
      <c r="C32" s="10" t="s">
        <v>15</v>
      </c>
      <c r="D32" s="2">
        <v>0</v>
      </c>
      <c r="E32" s="21">
        <v>0</v>
      </c>
    </row>
    <row r="33" spans="1:6" x14ac:dyDescent="0.25">
      <c r="A33" s="396"/>
      <c r="B33" s="397"/>
      <c r="C33" s="397"/>
      <c r="D33" s="44">
        <f>SUM(D27:D32)</f>
        <v>0</v>
      </c>
      <c r="E33" s="72">
        <f>SUM(E27:E32)</f>
        <v>0</v>
      </c>
      <c r="F33" s="58"/>
    </row>
    <row r="34" spans="1:6" x14ac:dyDescent="0.25">
      <c r="A34" s="396"/>
      <c r="B34" s="397"/>
      <c r="C34" s="397"/>
      <c r="D34" s="3"/>
      <c r="E34" s="11"/>
    </row>
    <row r="35" spans="1:6" x14ac:dyDescent="0.25">
      <c r="A35" s="398"/>
      <c r="B35" s="399"/>
      <c r="C35" s="400" t="s">
        <v>181</v>
      </c>
      <c r="D35" s="79">
        <f>D24+D33</f>
        <v>0</v>
      </c>
      <c r="E35" s="142">
        <f>E24+E33</f>
        <v>2700</v>
      </c>
    </row>
    <row r="36" spans="1:6" x14ac:dyDescent="0.25">
      <c r="D36" s="3"/>
      <c r="E36" s="2"/>
    </row>
    <row r="37" spans="1:6" x14ac:dyDescent="0.25">
      <c r="A37" s="48"/>
      <c r="B37" s="49"/>
      <c r="C37" s="107" t="s">
        <v>321</v>
      </c>
      <c r="D37" s="50">
        <f>D17+D35</f>
        <v>2063</v>
      </c>
      <c r="E37" s="51">
        <f>E17-E35</f>
        <v>2363</v>
      </c>
      <c r="F37" s="57">
        <f>F7-F21</f>
        <v>300</v>
      </c>
    </row>
    <row r="38" spans="1:6" x14ac:dyDescent="0.25">
      <c r="D38" s="3"/>
    </row>
  </sheetData>
  <mergeCells count="5">
    <mergeCell ref="N14:N15"/>
    <mergeCell ref="G2:K2"/>
    <mergeCell ref="N10:N11"/>
    <mergeCell ref="A2:E2"/>
    <mergeCell ref="A1:N1"/>
  </mergeCells>
  <printOptions horizontalCentered="1"/>
  <pageMargins left="0.25" right="0.25" top="0.5" bottom="0.5" header="0.3" footer="0.3"/>
  <pageSetup scale="6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F9A01-CCC5-4AF4-AFB4-44017E0BFBC8}">
  <sheetPr>
    <pageSetUpPr fitToPage="1"/>
  </sheetPr>
  <dimension ref="A1:R38"/>
  <sheetViews>
    <sheetView workbookViewId="0">
      <selection activeCell="N24" sqref="N24"/>
    </sheetView>
  </sheetViews>
  <sheetFormatPr defaultRowHeight="15" x14ac:dyDescent="0.25"/>
  <cols>
    <col min="1" max="1" width="2.85546875" customWidth="1"/>
    <col min="2" max="2" width="3" customWidth="1"/>
    <col min="3" max="3" width="22.85546875" customWidth="1"/>
    <col min="4" max="4" width="10.85546875" style="1" customWidth="1"/>
    <col min="5" max="5" width="11.28515625" style="1" customWidth="1"/>
    <col min="6" max="6" width="10.85546875" style="1" customWidth="1"/>
    <col min="7" max="7" width="3.28515625" customWidth="1"/>
    <col min="8" max="8" width="2.85546875" customWidth="1"/>
    <col min="9" max="9" width="26.85546875" customWidth="1"/>
    <col min="10" max="10" width="14" style="1" customWidth="1"/>
    <col min="11" max="11" width="11.42578125" style="1" customWidth="1"/>
    <col min="12" max="12" width="11.28515625" style="1" bestFit="1" customWidth="1"/>
    <col min="13" max="13" width="2.28515625" customWidth="1"/>
    <col min="14" max="14" width="58" customWidth="1"/>
    <col min="15" max="15" width="11.5703125" bestFit="1" customWidth="1"/>
  </cols>
  <sheetData>
    <row r="1" spans="1:18" ht="48.75" customHeight="1" x14ac:dyDescent="0.25">
      <c r="A1" s="460" t="s">
        <v>448</v>
      </c>
      <c r="B1" s="461"/>
      <c r="C1" s="461"/>
      <c r="D1" s="461"/>
      <c r="E1" s="461"/>
      <c r="F1" s="461"/>
      <c r="G1" s="461"/>
      <c r="H1" s="461"/>
      <c r="I1" s="461"/>
      <c r="J1" s="461"/>
      <c r="K1" s="461"/>
      <c r="L1" s="461"/>
      <c r="M1" s="461"/>
      <c r="N1" s="462"/>
    </row>
    <row r="2" spans="1:18" ht="15.75" x14ac:dyDescent="0.25">
      <c r="A2" s="457" t="s">
        <v>40</v>
      </c>
      <c r="B2" s="458"/>
      <c r="C2" s="458"/>
      <c r="D2" s="458"/>
      <c r="E2" s="459"/>
      <c r="G2" s="457" t="s">
        <v>0</v>
      </c>
      <c r="H2" s="458"/>
      <c r="I2" s="458"/>
      <c r="J2" s="458"/>
      <c r="K2" s="459"/>
    </row>
    <row r="3" spans="1:18" x14ac:dyDescent="0.25">
      <c r="A3" s="65"/>
      <c r="B3" s="66"/>
      <c r="C3" s="66"/>
      <c r="D3" s="67" t="s">
        <v>51</v>
      </c>
      <c r="E3" s="68" t="s">
        <v>50</v>
      </c>
      <c r="F3" s="41"/>
      <c r="G3" s="65"/>
      <c r="H3" s="66"/>
      <c r="I3" s="66"/>
      <c r="J3" s="67" t="s">
        <v>57</v>
      </c>
      <c r="K3" s="68" t="s">
        <v>50</v>
      </c>
      <c r="L3" s="41"/>
    </row>
    <row r="4" spans="1:18" x14ac:dyDescent="0.25">
      <c r="A4" s="69" t="s">
        <v>22</v>
      </c>
      <c r="B4" s="70"/>
      <c r="C4" s="70"/>
      <c r="D4" s="71"/>
      <c r="E4" s="72"/>
      <c r="F4" s="41"/>
      <c r="G4" s="73" t="s">
        <v>6</v>
      </c>
      <c r="H4" s="43"/>
      <c r="I4" s="43"/>
      <c r="J4" s="44"/>
      <c r="K4" s="45"/>
      <c r="L4" s="63">
        <v>2500</v>
      </c>
      <c r="N4" t="s">
        <v>443</v>
      </c>
    </row>
    <row r="5" spans="1:18" x14ac:dyDescent="0.25">
      <c r="A5" s="73"/>
      <c r="B5" s="125" t="s">
        <v>218</v>
      </c>
      <c r="C5" s="43"/>
      <c r="D5" s="44"/>
      <c r="E5" s="45"/>
      <c r="F5" s="41"/>
      <c r="G5" s="75"/>
      <c r="H5" s="43" t="s">
        <v>23</v>
      </c>
      <c r="I5" s="43"/>
      <c r="J5" s="44"/>
      <c r="K5" s="45"/>
      <c r="L5" s="64">
        <v>-250</v>
      </c>
      <c r="N5" s="105" t="s">
        <v>196</v>
      </c>
      <c r="O5" s="52"/>
      <c r="P5" s="52"/>
      <c r="Q5" s="52"/>
      <c r="R5" s="52"/>
    </row>
    <row r="6" spans="1:18" x14ac:dyDescent="0.25">
      <c r="A6" s="75"/>
      <c r="B6" s="43" t="s">
        <v>1</v>
      </c>
      <c r="C6" s="43"/>
      <c r="D6" s="44">
        <v>2063</v>
      </c>
      <c r="E6" s="45">
        <f>D6</f>
        <v>2063</v>
      </c>
      <c r="F6" s="41"/>
      <c r="G6" s="75"/>
      <c r="H6" s="43"/>
      <c r="I6" s="35" t="s">
        <v>7</v>
      </c>
      <c r="J6" s="36">
        <v>9863</v>
      </c>
      <c r="K6" s="42">
        <f>J6+L6</f>
        <v>12113</v>
      </c>
      <c r="L6" s="63">
        <f>SUM(L4:L5)</f>
        <v>2250</v>
      </c>
      <c r="O6" s="52"/>
      <c r="P6" s="52"/>
      <c r="Q6" s="52"/>
      <c r="R6" s="52"/>
    </row>
    <row r="7" spans="1:18" x14ac:dyDescent="0.25">
      <c r="A7" s="75"/>
      <c r="B7" s="43" t="s">
        <v>36</v>
      </c>
      <c r="C7" s="43"/>
      <c r="D7" s="44">
        <v>3000</v>
      </c>
      <c r="E7" s="45">
        <f>D7+F7</f>
        <v>3000</v>
      </c>
      <c r="F7" s="41"/>
      <c r="G7" s="75"/>
      <c r="H7" s="43"/>
      <c r="I7" s="43" t="s">
        <v>8</v>
      </c>
      <c r="J7" s="76">
        <v>4500</v>
      </c>
      <c r="K7" s="77">
        <v>4500</v>
      </c>
      <c r="L7" s="41"/>
      <c r="N7" t="s">
        <v>372</v>
      </c>
      <c r="O7" s="52"/>
      <c r="P7" s="52"/>
      <c r="Q7" s="52"/>
      <c r="R7" s="52"/>
    </row>
    <row r="8" spans="1:18" x14ac:dyDescent="0.25">
      <c r="A8" s="75"/>
      <c r="B8" s="43" t="s">
        <v>3</v>
      </c>
      <c r="C8" s="43"/>
      <c r="D8" s="76">
        <v>0</v>
      </c>
      <c r="E8" s="77">
        <v>0</v>
      </c>
      <c r="F8" s="41"/>
      <c r="G8" s="75"/>
      <c r="H8" s="43"/>
      <c r="I8" s="43"/>
      <c r="J8" s="44">
        <f>SUM(J6:J7)</f>
        <v>14363</v>
      </c>
      <c r="K8" s="45">
        <f>SUM(K6:K7)</f>
        <v>16613</v>
      </c>
      <c r="L8" s="41"/>
      <c r="M8">
        <v>1</v>
      </c>
      <c r="N8" s="40" t="s">
        <v>68</v>
      </c>
      <c r="O8" s="52"/>
      <c r="P8" s="52"/>
      <c r="Q8" s="52"/>
      <c r="R8" s="52"/>
    </row>
    <row r="9" spans="1:18" x14ac:dyDescent="0.25">
      <c r="A9" s="75"/>
      <c r="B9" s="43"/>
      <c r="C9" s="43"/>
      <c r="D9" s="44">
        <f>SUM(D6:D8)</f>
        <v>5063</v>
      </c>
      <c r="E9" s="72">
        <f>SUM(E6:E8)</f>
        <v>5063</v>
      </c>
      <c r="F9" s="41"/>
      <c r="G9" s="75"/>
      <c r="H9" s="43" t="s">
        <v>24</v>
      </c>
      <c r="I9" s="43"/>
      <c r="J9" s="44"/>
      <c r="K9" s="45"/>
      <c r="L9" s="41"/>
      <c r="M9">
        <v>2</v>
      </c>
      <c r="N9" s="40" t="s">
        <v>371</v>
      </c>
    </row>
    <row r="10" spans="1:18" x14ac:dyDescent="0.25">
      <c r="A10" s="75"/>
      <c r="B10" s="125" t="s">
        <v>219</v>
      </c>
      <c r="C10" s="43"/>
      <c r="D10" s="44"/>
      <c r="E10" s="45"/>
      <c r="F10" s="41"/>
      <c r="G10" s="75"/>
      <c r="H10" s="43"/>
      <c r="I10" s="43" t="s">
        <v>25</v>
      </c>
      <c r="J10" s="76">
        <v>0</v>
      </c>
      <c r="K10" s="77">
        <v>0</v>
      </c>
      <c r="L10" s="41"/>
      <c r="M10">
        <v>3</v>
      </c>
      <c r="N10" s="40" t="s">
        <v>370</v>
      </c>
    </row>
    <row r="11" spans="1:18" x14ac:dyDescent="0.25">
      <c r="A11" s="75"/>
      <c r="B11" s="43" t="s">
        <v>2</v>
      </c>
      <c r="C11" s="43"/>
      <c r="D11" s="44"/>
      <c r="E11" s="45"/>
      <c r="F11" s="41"/>
      <c r="G11" s="65"/>
      <c r="H11" s="66"/>
      <c r="I11" s="78" t="s">
        <v>29</v>
      </c>
      <c r="J11" s="79">
        <f>J10+J8</f>
        <v>14363</v>
      </c>
      <c r="K11" s="79">
        <f>K10+K8</f>
        <v>16613</v>
      </c>
      <c r="L11" s="41"/>
      <c r="M11" s="52"/>
      <c r="N11" s="52"/>
    </row>
    <row r="12" spans="1:18" x14ac:dyDescent="0.25">
      <c r="A12" s="75"/>
      <c r="B12" s="43"/>
      <c r="C12" s="43" t="s">
        <v>32</v>
      </c>
      <c r="D12" s="44">
        <v>0</v>
      </c>
      <c r="E12" s="45">
        <v>0</v>
      </c>
      <c r="F12" s="41"/>
      <c r="G12" s="52"/>
      <c r="H12" s="52"/>
      <c r="I12" s="52"/>
      <c r="J12" s="41"/>
      <c r="K12" s="41"/>
      <c r="L12" s="41"/>
      <c r="N12" t="s">
        <v>373</v>
      </c>
    </row>
    <row r="13" spans="1:18" ht="15.75" customHeight="1" x14ac:dyDescent="0.25">
      <c r="A13" s="75"/>
      <c r="B13" s="43"/>
      <c r="C13" s="35" t="s">
        <v>15</v>
      </c>
      <c r="D13" s="36">
        <v>0</v>
      </c>
      <c r="E13" s="42">
        <v>2000</v>
      </c>
      <c r="F13" s="38">
        <v>2000</v>
      </c>
      <c r="G13" s="69" t="s">
        <v>9</v>
      </c>
      <c r="H13" s="70"/>
      <c r="I13" s="70"/>
      <c r="J13" s="71"/>
      <c r="K13" s="72"/>
      <c r="L13" s="41"/>
      <c r="M13">
        <v>4</v>
      </c>
      <c r="N13" s="39" t="s">
        <v>69</v>
      </c>
    </row>
    <row r="14" spans="1:18" ht="15" customHeight="1" x14ac:dyDescent="0.25">
      <c r="A14" s="75"/>
      <c r="B14" s="43"/>
      <c r="C14" s="35" t="s">
        <v>368</v>
      </c>
      <c r="D14" s="36">
        <v>0</v>
      </c>
      <c r="E14" s="82">
        <v>500</v>
      </c>
      <c r="F14" s="179">
        <v>500</v>
      </c>
      <c r="G14" s="75"/>
      <c r="H14" s="43" t="s">
        <v>26</v>
      </c>
      <c r="I14" s="43"/>
      <c r="J14" s="44"/>
      <c r="K14" s="45"/>
      <c r="L14" s="41"/>
      <c r="M14">
        <v>5</v>
      </c>
      <c r="N14" s="40" t="s">
        <v>374</v>
      </c>
    </row>
    <row r="15" spans="1:18" x14ac:dyDescent="0.25">
      <c r="A15" s="75"/>
      <c r="B15" s="43"/>
      <c r="C15" s="43"/>
      <c r="D15" s="71">
        <f>SUM(D12:D14)</f>
        <v>0</v>
      </c>
      <c r="E15" s="71">
        <f>SUM(E12:E14)</f>
        <v>2500</v>
      </c>
      <c r="F15" s="41">
        <f>SUM(F12:F14)</f>
        <v>2500</v>
      </c>
      <c r="G15" s="75"/>
      <c r="H15" s="43"/>
      <c r="I15" s="43" t="s">
        <v>10</v>
      </c>
      <c r="J15" s="44">
        <v>0</v>
      </c>
      <c r="K15" s="45">
        <v>0</v>
      </c>
      <c r="L15" s="41"/>
      <c r="M15">
        <v>6</v>
      </c>
      <c r="N15" s="40" t="s">
        <v>375</v>
      </c>
    </row>
    <row r="16" spans="1:18" x14ac:dyDescent="0.25">
      <c r="A16" s="75"/>
      <c r="B16" s="43"/>
      <c r="C16" s="43"/>
      <c r="D16" s="44"/>
      <c r="E16" s="45"/>
      <c r="F16" s="41"/>
      <c r="G16" s="75"/>
      <c r="H16" s="43"/>
      <c r="I16" s="43" t="s">
        <v>11</v>
      </c>
      <c r="J16" s="44">
        <v>0</v>
      </c>
      <c r="K16" s="45">
        <v>0</v>
      </c>
      <c r="L16" s="41"/>
      <c r="M16" s="52"/>
      <c r="N16" s="52"/>
    </row>
    <row r="17" spans="1:15" x14ac:dyDescent="0.25">
      <c r="A17" s="65"/>
      <c r="B17" s="66"/>
      <c r="C17" s="78" t="s">
        <v>38</v>
      </c>
      <c r="D17" s="79">
        <f>D9+D15</f>
        <v>5063</v>
      </c>
      <c r="E17" s="142">
        <f>E9+E15</f>
        <v>7563</v>
      </c>
      <c r="F17" s="41"/>
      <c r="G17" s="75"/>
      <c r="H17" s="43"/>
      <c r="I17" s="43" t="s">
        <v>18</v>
      </c>
      <c r="J17" s="44">
        <v>0</v>
      </c>
      <c r="K17" s="45">
        <v>0</v>
      </c>
      <c r="L17" s="41"/>
      <c r="N17" s="463" t="s">
        <v>318</v>
      </c>
    </row>
    <row r="18" spans="1:15" x14ac:dyDescent="0.25">
      <c r="A18" s="52"/>
      <c r="B18" s="52"/>
      <c r="C18" s="52"/>
      <c r="D18" s="41"/>
      <c r="E18" s="80"/>
      <c r="F18" s="45"/>
      <c r="G18" s="75"/>
      <c r="H18" s="43" t="s">
        <v>27</v>
      </c>
      <c r="I18" s="43"/>
      <c r="J18" s="44"/>
      <c r="K18" s="45"/>
      <c r="L18" s="41"/>
      <c r="N18" s="463"/>
    </row>
    <row r="19" spans="1:15" x14ac:dyDescent="0.25">
      <c r="A19" s="109" t="s">
        <v>191</v>
      </c>
      <c r="B19" s="70"/>
      <c r="C19" s="70"/>
      <c r="D19" s="71"/>
      <c r="E19" s="72"/>
      <c r="F19" s="41"/>
      <c r="G19" s="75"/>
      <c r="H19" s="43"/>
      <c r="I19" s="43" t="s">
        <v>17</v>
      </c>
      <c r="J19" s="76">
        <v>0</v>
      </c>
      <c r="K19" s="77">
        <v>0</v>
      </c>
      <c r="L19" s="41"/>
      <c r="M19">
        <v>7</v>
      </c>
      <c r="N19" s="106" t="s">
        <v>197</v>
      </c>
    </row>
    <row r="20" spans="1:15" x14ac:dyDescent="0.25">
      <c r="A20" s="126"/>
      <c r="B20" s="125" t="s">
        <v>220</v>
      </c>
      <c r="C20" s="43"/>
      <c r="D20" s="44"/>
      <c r="E20" s="45"/>
      <c r="F20" s="41"/>
      <c r="G20" s="9"/>
      <c r="H20" s="10"/>
      <c r="I20" s="17" t="s">
        <v>30</v>
      </c>
      <c r="J20" s="18">
        <f>SUM(J15:J19)</f>
        <v>0</v>
      </c>
      <c r="K20" s="19">
        <f>SUM(K15:K19)</f>
        <v>0</v>
      </c>
      <c r="M20">
        <v>8</v>
      </c>
      <c r="N20" s="56" t="s">
        <v>71</v>
      </c>
    </row>
    <row r="21" spans="1:15" x14ac:dyDescent="0.25">
      <c r="A21" s="75"/>
      <c r="B21" s="43" t="s">
        <v>37</v>
      </c>
      <c r="C21" s="43"/>
      <c r="D21" s="44">
        <v>2700</v>
      </c>
      <c r="E21" s="45">
        <f>D21+F21</f>
        <v>2700</v>
      </c>
      <c r="F21" s="41"/>
      <c r="G21" s="20" t="s">
        <v>13</v>
      </c>
      <c r="H21" s="10"/>
      <c r="I21" s="10"/>
      <c r="J21" s="3"/>
      <c r="K21" s="11"/>
    </row>
    <row r="22" spans="1:15" x14ac:dyDescent="0.25">
      <c r="A22" s="75"/>
      <c r="B22" s="43" t="s">
        <v>4</v>
      </c>
      <c r="C22" s="43"/>
      <c r="D22" s="44">
        <v>0</v>
      </c>
      <c r="E22" s="45">
        <v>0</v>
      </c>
      <c r="F22" s="41"/>
      <c r="G22" s="9"/>
      <c r="H22" s="10" t="s">
        <v>19</v>
      </c>
      <c r="I22" s="10"/>
      <c r="J22" s="3"/>
      <c r="K22" s="11"/>
    </row>
    <row r="23" spans="1:15" x14ac:dyDescent="0.25">
      <c r="A23" s="75"/>
      <c r="B23" s="43" t="s">
        <v>5</v>
      </c>
      <c r="C23" s="43"/>
      <c r="D23" s="76">
        <v>0</v>
      </c>
      <c r="E23" s="77">
        <v>0</v>
      </c>
      <c r="F23" s="41"/>
      <c r="G23" s="9"/>
      <c r="H23" s="10"/>
      <c r="I23" s="10" t="s">
        <v>14</v>
      </c>
      <c r="J23" s="3">
        <v>500</v>
      </c>
      <c r="K23" s="11">
        <v>500</v>
      </c>
      <c r="M23" s="41"/>
    </row>
    <row r="24" spans="1:15" x14ac:dyDescent="0.25">
      <c r="A24" s="75"/>
      <c r="B24" s="43"/>
      <c r="C24" s="127"/>
      <c r="D24" s="44">
        <f>SUM(D21:D23)</f>
        <v>2700</v>
      </c>
      <c r="E24" s="72">
        <f>SUM(E21:E23)</f>
        <v>2700</v>
      </c>
      <c r="F24" s="41"/>
      <c r="G24" s="9"/>
      <c r="H24" s="10"/>
      <c r="I24" s="53" t="s">
        <v>15</v>
      </c>
      <c r="J24" s="54">
        <v>0</v>
      </c>
      <c r="K24" s="55">
        <f>J24+L24</f>
        <v>2250</v>
      </c>
      <c r="L24" s="57">
        <v>2250</v>
      </c>
      <c r="N24" s="4"/>
    </row>
    <row r="25" spans="1:15" x14ac:dyDescent="0.25">
      <c r="A25" s="75"/>
      <c r="B25" s="125" t="s">
        <v>221</v>
      </c>
      <c r="C25" s="43"/>
      <c r="D25" s="44"/>
      <c r="E25" s="45"/>
      <c r="F25" s="41"/>
      <c r="G25" s="9"/>
      <c r="H25" s="10"/>
      <c r="I25" s="10" t="s">
        <v>16</v>
      </c>
      <c r="J25" s="2">
        <v>0</v>
      </c>
      <c r="K25" s="21">
        <v>0</v>
      </c>
      <c r="O25" s="4"/>
    </row>
    <row r="26" spans="1:15" x14ac:dyDescent="0.25">
      <c r="A26" s="9"/>
      <c r="B26" s="10" t="s">
        <v>12</v>
      </c>
      <c r="C26" s="10"/>
      <c r="D26" s="3"/>
      <c r="E26" s="11"/>
      <c r="G26" s="9"/>
      <c r="H26" s="10"/>
      <c r="I26" s="10"/>
      <c r="J26" s="3">
        <f>SUM(J23:J25)</f>
        <v>500</v>
      </c>
      <c r="K26" s="11">
        <f>SUM(K23:K25)</f>
        <v>2750</v>
      </c>
      <c r="O26" s="4"/>
    </row>
    <row r="27" spans="1:15" x14ac:dyDescent="0.25">
      <c r="A27" s="9"/>
      <c r="B27" s="10"/>
      <c r="C27" s="10" t="s">
        <v>32</v>
      </c>
      <c r="D27" s="3">
        <v>0</v>
      </c>
      <c r="E27" s="11">
        <v>0</v>
      </c>
      <c r="G27" s="9"/>
      <c r="H27" s="10" t="s">
        <v>20</v>
      </c>
      <c r="I27" s="10"/>
      <c r="J27" s="3"/>
      <c r="K27" s="11"/>
    </row>
    <row r="28" spans="1:15" x14ac:dyDescent="0.25">
      <c r="A28" s="9"/>
      <c r="B28" s="10"/>
      <c r="C28" s="35" t="s">
        <v>15</v>
      </c>
      <c r="D28" s="36">
        <v>0</v>
      </c>
      <c r="E28" s="42">
        <v>230</v>
      </c>
      <c r="F28" s="38">
        <v>230</v>
      </c>
      <c r="G28" s="9"/>
      <c r="H28" s="10"/>
      <c r="I28" s="43" t="s">
        <v>28</v>
      </c>
      <c r="J28" s="76">
        <f>J11-J20-J26</f>
        <v>13863</v>
      </c>
      <c r="K28" s="77">
        <f>K11-K20-K26</f>
        <v>13863</v>
      </c>
      <c r="L28" s="41"/>
    </row>
    <row r="29" spans="1:15" x14ac:dyDescent="0.25">
      <c r="A29" s="9"/>
      <c r="B29" s="10"/>
      <c r="C29" s="35" t="s">
        <v>369</v>
      </c>
      <c r="D29" s="36">
        <v>0</v>
      </c>
      <c r="E29" s="42">
        <v>20</v>
      </c>
      <c r="F29" s="38">
        <v>20</v>
      </c>
      <c r="G29" s="9"/>
      <c r="H29" s="10"/>
      <c r="I29" s="17" t="s">
        <v>31</v>
      </c>
      <c r="J29" s="140">
        <f>J26+J28</f>
        <v>14363</v>
      </c>
      <c r="K29" s="141">
        <f>K26+K28</f>
        <v>16613</v>
      </c>
    </row>
    <row r="30" spans="1:15" x14ac:dyDescent="0.25">
      <c r="A30" s="9"/>
      <c r="B30" s="10" t="s">
        <v>70</v>
      </c>
      <c r="C30" s="10"/>
      <c r="D30" s="3"/>
      <c r="E30" s="11"/>
      <c r="G30" s="9"/>
      <c r="H30" s="10"/>
      <c r="I30" s="10"/>
      <c r="J30" s="3"/>
      <c r="K30" s="11"/>
      <c r="O30" s="4"/>
    </row>
    <row r="31" spans="1:15" x14ac:dyDescent="0.25">
      <c r="A31" s="9"/>
      <c r="B31" s="10"/>
      <c r="C31" s="10" t="s">
        <v>32</v>
      </c>
      <c r="D31" s="3">
        <v>0</v>
      </c>
      <c r="E31" s="11">
        <v>0</v>
      </c>
      <c r="G31" s="12"/>
      <c r="H31" s="13"/>
      <c r="I31" s="14" t="s">
        <v>39</v>
      </c>
      <c r="J31" s="15">
        <f>J29+J20</f>
        <v>14363</v>
      </c>
      <c r="K31" s="16">
        <f>K29+K20</f>
        <v>16613</v>
      </c>
    </row>
    <row r="32" spans="1:15" x14ac:dyDescent="0.25">
      <c r="A32" s="9"/>
      <c r="B32" s="10"/>
      <c r="C32" s="10" t="s">
        <v>15</v>
      </c>
      <c r="D32" s="2">
        <v>0</v>
      </c>
      <c r="E32" s="21">
        <v>0</v>
      </c>
      <c r="F32" s="216"/>
    </row>
    <row r="33" spans="1:14" x14ac:dyDescent="0.25">
      <c r="A33" s="9"/>
      <c r="B33" s="10"/>
      <c r="C33" s="10"/>
      <c r="D33" s="44">
        <f>SUM(D27:D32)</f>
        <v>0</v>
      </c>
      <c r="E33" s="72">
        <f>SUM(E27:E32)</f>
        <v>250</v>
      </c>
      <c r="F33" s="3">
        <f>SUM(F27:F32)</f>
        <v>250</v>
      </c>
      <c r="G33" s="10"/>
      <c r="N33" s="4"/>
    </row>
    <row r="34" spans="1:14" x14ac:dyDescent="0.25">
      <c r="A34" s="9"/>
      <c r="B34" s="10"/>
      <c r="C34" s="10"/>
      <c r="D34" s="3"/>
      <c r="E34" s="11"/>
      <c r="M34" s="4"/>
    </row>
    <row r="35" spans="1:14" x14ac:dyDescent="0.25">
      <c r="A35" s="12"/>
      <c r="B35" s="13"/>
      <c r="C35" s="103" t="s">
        <v>181</v>
      </c>
      <c r="D35" s="79">
        <f>D24+D33</f>
        <v>2700</v>
      </c>
      <c r="E35" s="142">
        <f>E24+E33</f>
        <v>2950</v>
      </c>
    </row>
    <row r="36" spans="1:14" x14ac:dyDescent="0.25">
      <c r="D36" s="3"/>
      <c r="E36" s="2"/>
      <c r="F36" s="3"/>
      <c r="G36" s="10"/>
    </row>
    <row r="37" spans="1:14" x14ac:dyDescent="0.25">
      <c r="A37" s="48"/>
      <c r="B37" s="49"/>
      <c r="C37" s="107" t="s">
        <v>321</v>
      </c>
      <c r="D37" s="50">
        <f>D17-D35</f>
        <v>2363</v>
      </c>
      <c r="E37" s="51">
        <f>E17-E35</f>
        <v>4613</v>
      </c>
      <c r="F37" s="57">
        <f>F15-F33</f>
        <v>2250</v>
      </c>
    </row>
    <row r="38" spans="1:14" x14ac:dyDescent="0.25">
      <c r="D38" s="3"/>
    </row>
  </sheetData>
  <mergeCells count="4">
    <mergeCell ref="G2:K2"/>
    <mergeCell ref="N17:N18"/>
    <mergeCell ref="A2:E2"/>
    <mergeCell ref="A1:N1"/>
  </mergeCells>
  <printOptions horizontalCentered="1"/>
  <pageMargins left="0.25" right="0.25" top="0.5" bottom="0.5" header="0.3" footer="0.3"/>
  <pageSetup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F13C-E6BB-472A-956E-01AD03812DA8}">
  <sheetPr>
    <pageSetUpPr fitToPage="1"/>
  </sheetPr>
  <dimension ref="H4:N17"/>
  <sheetViews>
    <sheetView topLeftCell="A4" workbookViewId="0">
      <selection activeCell="R12" sqref="R12"/>
    </sheetView>
  </sheetViews>
  <sheetFormatPr defaultRowHeight="15" x14ac:dyDescent="0.25"/>
  <cols>
    <col min="6" max="6" width="7.5703125" customWidth="1"/>
    <col min="7" max="7" width="2.140625" customWidth="1"/>
    <col min="8" max="8" width="21.7109375" customWidth="1"/>
    <col min="9" max="9" width="11.85546875" customWidth="1"/>
    <col min="10" max="10" width="13.28515625" customWidth="1"/>
    <col min="11" max="12" width="11.5703125" customWidth="1"/>
    <col min="13" max="13" width="11.28515625" customWidth="1"/>
    <col min="14" max="14" width="13" customWidth="1"/>
  </cols>
  <sheetData>
    <row r="4" spans="8:14" ht="9" customHeight="1" thickBot="1" x14ac:dyDescent="0.3"/>
    <row r="5" spans="8:14" ht="15.75" thickBot="1" x14ac:dyDescent="0.3">
      <c r="H5" s="194" t="s">
        <v>326</v>
      </c>
      <c r="I5" s="473" t="s">
        <v>327</v>
      </c>
      <c r="J5" s="473"/>
      <c r="K5" s="476" t="s">
        <v>328</v>
      </c>
      <c r="L5" s="477"/>
      <c r="M5" s="477"/>
      <c r="N5" s="478"/>
    </row>
    <row r="6" spans="8:14" ht="45.75" customHeight="1" x14ac:dyDescent="0.25">
      <c r="H6" s="194" t="s">
        <v>322</v>
      </c>
      <c r="I6" s="473" t="s">
        <v>323</v>
      </c>
      <c r="J6" s="473"/>
      <c r="K6" s="473" t="s">
        <v>324</v>
      </c>
      <c r="L6" s="473"/>
      <c r="M6" s="474" t="s">
        <v>325</v>
      </c>
      <c r="N6" s="475"/>
    </row>
    <row r="7" spans="8:14" ht="15.75" thickBot="1" x14ac:dyDescent="0.3">
      <c r="H7" s="195" t="s">
        <v>329</v>
      </c>
      <c r="I7" s="196" t="s">
        <v>330</v>
      </c>
      <c r="J7" s="196" t="s">
        <v>331</v>
      </c>
      <c r="K7" s="196" t="s">
        <v>330</v>
      </c>
      <c r="L7" s="197" t="s">
        <v>331</v>
      </c>
      <c r="M7" s="196" t="s">
        <v>330</v>
      </c>
      <c r="N7" s="198" t="s">
        <v>331</v>
      </c>
    </row>
    <row r="8" spans="8:14" ht="51.75" customHeight="1" x14ac:dyDescent="0.25">
      <c r="H8" s="484" t="s">
        <v>385</v>
      </c>
      <c r="I8" s="485" t="s">
        <v>332</v>
      </c>
      <c r="J8" s="485" t="s">
        <v>333</v>
      </c>
      <c r="K8" s="485" t="s">
        <v>332</v>
      </c>
      <c r="L8" s="486" t="s">
        <v>333</v>
      </c>
      <c r="M8" s="485" t="s">
        <v>332</v>
      </c>
      <c r="N8" s="479" t="s">
        <v>333</v>
      </c>
    </row>
    <row r="9" spans="8:14" x14ac:dyDescent="0.25">
      <c r="H9" s="481"/>
      <c r="I9" s="482"/>
      <c r="J9" s="482"/>
      <c r="K9" s="482"/>
      <c r="L9" s="483"/>
      <c r="M9" s="482"/>
      <c r="N9" s="480"/>
    </row>
    <row r="10" spans="8:14" x14ac:dyDescent="0.25">
      <c r="H10" s="481" t="s">
        <v>335</v>
      </c>
      <c r="I10" s="482" t="s">
        <v>334</v>
      </c>
      <c r="J10" s="482">
        <v>0</v>
      </c>
      <c r="K10" s="482" t="s">
        <v>334</v>
      </c>
      <c r="L10" s="483">
        <v>0</v>
      </c>
      <c r="M10" s="482" t="s">
        <v>334</v>
      </c>
      <c r="N10" s="480">
        <v>0</v>
      </c>
    </row>
    <row r="11" spans="8:14" x14ac:dyDescent="0.25">
      <c r="H11" s="481"/>
      <c r="I11" s="482"/>
      <c r="J11" s="482"/>
      <c r="K11" s="482"/>
      <c r="L11" s="483"/>
      <c r="M11" s="482"/>
      <c r="N11" s="480"/>
    </row>
    <row r="12" spans="8:14" ht="75" x14ac:dyDescent="0.25">
      <c r="H12" s="289" t="s">
        <v>336</v>
      </c>
      <c r="I12" s="290" t="s">
        <v>332</v>
      </c>
      <c r="J12" s="290" t="s">
        <v>337</v>
      </c>
      <c r="K12" s="290" t="s">
        <v>332</v>
      </c>
      <c r="L12" s="291" t="s">
        <v>337</v>
      </c>
      <c r="M12" s="290" t="s">
        <v>334</v>
      </c>
      <c r="N12" s="288">
        <v>0</v>
      </c>
    </row>
    <row r="13" spans="8:14" x14ac:dyDescent="0.25">
      <c r="H13" s="481" t="s">
        <v>338</v>
      </c>
      <c r="I13" s="482" t="s">
        <v>332</v>
      </c>
      <c r="J13" s="482" t="s">
        <v>339</v>
      </c>
      <c r="K13" s="482" t="s">
        <v>332</v>
      </c>
      <c r="L13" s="483" t="s">
        <v>339</v>
      </c>
      <c r="M13" s="482" t="s">
        <v>340</v>
      </c>
      <c r="N13" s="480">
        <v>0</v>
      </c>
    </row>
    <row r="14" spans="8:14" x14ac:dyDescent="0.25">
      <c r="H14" s="488"/>
      <c r="I14" s="489"/>
      <c r="J14" s="489"/>
      <c r="K14" s="489"/>
      <c r="L14" s="490"/>
      <c r="M14" s="489"/>
      <c r="N14" s="487"/>
    </row>
    <row r="15" spans="8:14" ht="43.5" customHeight="1" x14ac:dyDescent="0.25">
      <c r="H15" s="289" t="s">
        <v>341</v>
      </c>
      <c r="I15" s="290" t="s">
        <v>332</v>
      </c>
      <c r="J15" s="290" t="s">
        <v>342</v>
      </c>
      <c r="K15" s="290" t="s">
        <v>332</v>
      </c>
      <c r="L15" s="291" t="s">
        <v>342</v>
      </c>
      <c r="M15" s="199" t="s">
        <v>334</v>
      </c>
      <c r="N15" s="288">
        <v>0</v>
      </c>
    </row>
    <row r="16" spans="8:14" ht="60.75" thickBot="1" x14ac:dyDescent="0.3">
      <c r="H16" s="200" t="s">
        <v>343</v>
      </c>
      <c r="I16" s="201" t="s">
        <v>332</v>
      </c>
      <c r="J16" s="201" t="s">
        <v>344</v>
      </c>
      <c r="K16" s="201" t="s">
        <v>332</v>
      </c>
      <c r="L16" s="202" t="s">
        <v>344</v>
      </c>
      <c r="M16" s="203" t="s">
        <v>334</v>
      </c>
      <c r="N16" s="204">
        <v>0</v>
      </c>
    </row>
    <row r="17" ht="30" customHeight="1" x14ac:dyDescent="0.25"/>
  </sheetData>
  <mergeCells count="26">
    <mergeCell ref="N13:N14"/>
    <mergeCell ref="H13:H14"/>
    <mergeCell ref="I13:I14"/>
    <mergeCell ref="J13:J14"/>
    <mergeCell ref="K13:K14"/>
    <mergeCell ref="L13:L14"/>
    <mergeCell ref="M13:M14"/>
    <mergeCell ref="N8:N9"/>
    <mergeCell ref="H10:H11"/>
    <mergeCell ref="I10:I11"/>
    <mergeCell ref="J10:J11"/>
    <mergeCell ref="K10:K11"/>
    <mergeCell ref="L10:L11"/>
    <mergeCell ref="M10:M11"/>
    <mergeCell ref="N10:N11"/>
    <mergeCell ref="H8:H9"/>
    <mergeCell ref="I8:I9"/>
    <mergeCell ref="J8:J9"/>
    <mergeCell ref="K8:K9"/>
    <mergeCell ref="L8:L9"/>
    <mergeCell ref="M8:M9"/>
    <mergeCell ref="I6:J6"/>
    <mergeCell ref="K6:L6"/>
    <mergeCell ref="M6:N6"/>
    <mergeCell ref="I5:J5"/>
    <mergeCell ref="K5:N5"/>
  </mergeCells>
  <printOptions horizontalCentered="1"/>
  <pageMargins left="0.25" right="0.25" top="0.5" bottom="0.5" header="0.3" footer="0.3"/>
  <pageSetup scale="8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CF5E3-A6C0-4423-B8A9-C7D8ADE173E1}">
  <sheetPr>
    <pageSetUpPr fitToPage="1"/>
  </sheetPr>
  <dimension ref="A1:Z63"/>
  <sheetViews>
    <sheetView zoomScale="90" zoomScaleNormal="90" workbookViewId="0">
      <selection activeCell="E32" sqref="E32"/>
    </sheetView>
  </sheetViews>
  <sheetFormatPr defaultRowHeight="15" x14ac:dyDescent="0.25"/>
  <cols>
    <col min="1" max="1" width="20.5703125" bestFit="1" customWidth="1"/>
    <col min="2" max="2" width="10.28515625" customWidth="1"/>
    <col min="3" max="3" width="8.28515625" customWidth="1"/>
    <col min="4" max="4" width="8" customWidth="1"/>
    <col min="5" max="5" width="6.28515625" customWidth="1"/>
    <col min="7" max="7" width="6.85546875" customWidth="1"/>
    <col min="8" max="8" width="7.5703125" customWidth="1"/>
    <col min="10" max="10" width="1.28515625" customWidth="1"/>
    <col min="11" max="11" width="4.28515625" style="52" customWidth="1"/>
    <col min="12" max="12" width="17.42578125" customWidth="1"/>
    <col min="13" max="13" width="11.85546875" customWidth="1"/>
    <col min="14" max="14" width="9.140625" customWidth="1"/>
    <col min="15" max="15" width="7" customWidth="1"/>
    <col min="16" max="16" width="5.85546875" customWidth="1"/>
    <col min="19" max="19" width="10.42578125" customWidth="1"/>
  </cols>
  <sheetData>
    <row r="1" spans="1:26" ht="48" customHeight="1" x14ac:dyDescent="0.25">
      <c r="A1" s="445" t="s">
        <v>376</v>
      </c>
      <c r="B1" s="446"/>
      <c r="C1" s="446"/>
      <c r="D1" s="446"/>
      <c r="E1" s="446"/>
      <c r="F1" s="446"/>
      <c r="G1" s="446"/>
      <c r="H1" s="446"/>
      <c r="I1" s="446"/>
      <c r="J1" s="446"/>
      <c r="K1" s="446"/>
      <c r="L1" s="446"/>
      <c r="M1" s="446"/>
      <c r="N1" s="446"/>
      <c r="O1" s="446"/>
      <c r="P1" s="446"/>
      <c r="Q1" s="446"/>
      <c r="R1" s="446"/>
      <c r="S1" s="447"/>
    </row>
    <row r="2" spans="1:26" ht="15" customHeight="1" x14ac:dyDescent="0.25">
      <c r="A2" s="75"/>
      <c r="B2" s="43"/>
      <c r="C2" s="43"/>
      <c r="D2" s="43"/>
      <c r="E2" s="43"/>
      <c r="F2" s="43"/>
      <c r="G2" s="43"/>
      <c r="H2" s="43"/>
      <c r="I2" s="43"/>
      <c r="J2" s="43"/>
      <c r="K2" s="43"/>
      <c r="L2" s="218"/>
      <c r="M2" s="218"/>
      <c r="N2" s="218"/>
      <c r="O2" s="218"/>
      <c r="P2" s="218"/>
      <c r="Q2" s="218"/>
      <c r="R2" s="43"/>
      <c r="S2" s="52"/>
      <c r="U2" s="52"/>
      <c r="V2" s="52"/>
      <c r="W2" s="52"/>
      <c r="X2" s="52"/>
      <c r="Y2" s="52"/>
      <c r="Z2" s="52"/>
    </row>
    <row r="3" spans="1:26" ht="15" customHeight="1" x14ac:dyDescent="0.25">
      <c r="A3" s="101" t="s">
        <v>158</v>
      </c>
      <c r="B3" s="92" t="s">
        <v>159</v>
      </c>
      <c r="C3" s="92"/>
      <c r="D3" s="92"/>
      <c r="E3" s="92"/>
      <c r="F3" s="92"/>
      <c r="G3" s="92"/>
      <c r="H3" s="92"/>
      <c r="I3" s="92"/>
      <c r="J3" s="93"/>
      <c r="K3" s="43"/>
      <c r="L3" s="337" t="s">
        <v>461</v>
      </c>
      <c r="M3" s="52"/>
      <c r="N3" s="52"/>
      <c r="O3" s="52"/>
      <c r="P3" s="52"/>
      <c r="Q3" s="52"/>
      <c r="R3" s="43"/>
      <c r="S3" s="52"/>
      <c r="T3" s="52"/>
      <c r="U3" s="52"/>
      <c r="V3" s="52"/>
      <c r="W3" s="52"/>
      <c r="X3" s="52"/>
      <c r="Y3" s="52"/>
      <c r="Z3" s="52"/>
    </row>
    <row r="4" spans="1:26" x14ac:dyDescent="0.25">
      <c r="A4" s="94" t="s">
        <v>160</v>
      </c>
      <c r="B4" s="122">
        <v>44086</v>
      </c>
      <c r="C4" s="95"/>
      <c r="D4" s="95"/>
      <c r="E4" s="95"/>
      <c r="F4" s="95"/>
      <c r="G4" s="95"/>
      <c r="H4" s="95"/>
      <c r="I4" s="95"/>
      <c r="J4" s="96"/>
      <c r="K4" s="43"/>
      <c r="L4" s="493" t="s">
        <v>462</v>
      </c>
      <c r="M4" s="493"/>
      <c r="N4" s="493"/>
      <c r="O4" s="493"/>
      <c r="P4" s="493"/>
      <c r="Q4" s="493"/>
      <c r="R4" s="493"/>
      <c r="S4" s="52"/>
      <c r="T4" s="52"/>
    </row>
    <row r="5" spans="1:26" x14ac:dyDescent="0.25">
      <c r="A5" s="94" t="s">
        <v>161</v>
      </c>
      <c r="B5" s="95" t="s">
        <v>257</v>
      </c>
      <c r="C5" s="95"/>
      <c r="D5" s="95"/>
      <c r="E5" s="95"/>
      <c r="F5" s="95"/>
      <c r="G5" s="95"/>
      <c r="H5" s="95"/>
      <c r="I5" s="95"/>
      <c r="J5" s="96"/>
      <c r="K5" s="43"/>
      <c r="L5" s="493"/>
      <c r="M5" s="493"/>
      <c r="N5" s="493"/>
      <c r="O5" s="493"/>
      <c r="P5" s="493"/>
      <c r="Q5" s="493"/>
      <c r="R5" s="493"/>
      <c r="S5" s="52"/>
      <c r="T5" s="52"/>
    </row>
    <row r="6" spans="1:26" x14ac:dyDescent="0.25">
      <c r="A6" s="94" t="s">
        <v>162</v>
      </c>
      <c r="B6" s="43" t="s">
        <v>314</v>
      </c>
      <c r="C6" s="95"/>
      <c r="D6" s="95"/>
      <c r="E6" s="95"/>
      <c r="F6" s="95"/>
      <c r="G6" s="95"/>
      <c r="H6" s="95"/>
      <c r="I6" s="95"/>
      <c r="J6" s="96"/>
      <c r="K6" s="43"/>
      <c r="L6" s="52"/>
      <c r="M6" s="52"/>
      <c r="N6" s="52"/>
      <c r="O6" s="52"/>
      <c r="P6" s="52"/>
      <c r="Q6" s="52"/>
      <c r="R6" s="52"/>
      <c r="S6" s="52"/>
      <c r="T6" s="52"/>
    </row>
    <row r="7" spans="1:26" x14ac:dyDescent="0.25">
      <c r="A7" s="94"/>
      <c r="B7" s="95"/>
      <c r="C7" s="95"/>
      <c r="D7" s="95"/>
      <c r="E7" s="95"/>
      <c r="F7" s="95"/>
      <c r="G7" s="95"/>
      <c r="H7" s="95"/>
      <c r="I7" s="95"/>
      <c r="J7" s="96"/>
      <c r="K7" s="43"/>
      <c r="L7" s="337"/>
      <c r="M7" s="52"/>
      <c r="N7" s="52"/>
      <c r="O7" s="52"/>
      <c r="P7" s="52"/>
      <c r="Q7" s="52"/>
      <c r="R7" s="52"/>
      <c r="S7" s="52"/>
      <c r="T7" s="52"/>
    </row>
    <row r="8" spans="1:26" x14ac:dyDescent="0.25">
      <c r="A8" s="101" t="s">
        <v>201</v>
      </c>
      <c r="B8" s="93"/>
      <c r="C8" s="491" t="s">
        <v>164</v>
      </c>
      <c r="D8" s="492"/>
      <c r="E8" s="95"/>
      <c r="F8" s="95"/>
      <c r="G8" s="95"/>
      <c r="H8" s="95"/>
      <c r="I8" s="95"/>
      <c r="J8" s="96"/>
      <c r="K8" s="43"/>
      <c r="L8" s="52"/>
      <c r="M8" s="52"/>
      <c r="N8" s="52"/>
      <c r="O8" s="52"/>
      <c r="P8" s="52"/>
      <c r="Q8" s="52"/>
      <c r="R8" s="52"/>
      <c r="S8" s="52"/>
      <c r="T8" s="52"/>
    </row>
    <row r="9" spans="1:26" s="90" customFormat="1" x14ac:dyDescent="0.25">
      <c r="A9" s="118" t="s">
        <v>163</v>
      </c>
      <c r="B9" s="119" t="s">
        <v>43</v>
      </c>
      <c r="C9" s="119" t="s">
        <v>223</v>
      </c>
      <c r="D9" s="119" t="s">
        <v>222</v>
      </c>
      <c r="E9" s="120"/>
      <c r="F9" s="120"/>
      <c r="G9" s="120"/>
      <c r="H9" s="120"/>
      <c r="I9" s="120"/>
      <c r="J9" s="96"/>
      <c r="K9" s="43"/>
      <c r="L9" s="52"/>
      <c r="M9" s="52"/>
      <c r="N9" s="52"/>
      <c r="O9" s="52"/>
      <c r="P9" s="52"/>
      <c r="Q9" s="52"/>
      <c r="R9" s="52"/>
      <c r="S9" s="338"/>
      <c r="T9" s="338"/>
    </row>
    <row r="10" spans="1:26" x14ac:dyDescent="0.25">
      <c r="A10" s="94" t="s">
        <v>198</v>
      </c>
      <c r="B10" s="231">
        <v>2000</v>
      </c>
      <c r="C10" s="231">
        <v>1700</v>
      </c>
      <c r="D10" s="231"/>
      <c r="E10" s="95"/>
      <c r="F10" s="95"/>
      <c r="G10" s="95"/>
      <c r="H10" s="95"/>
      <c r="I10" s="95"/>
      <c r="J10" s="96"/>
      <c r="K10" s="43"/>
      <c r="L10" s="52"/>
      <c r="M10" s="52"/>
      <c r="N10" s="52"/>
      <c r="O10" s="52"/>
      <c r="P10" s="52"/>
      <c r="Q10" s="52"/>
      <c r="R10" s="52"/>
      <c r="S10" s="52"/>
      <c r="T10" s="52"/>
    </row>
    <row r="11" spans="1:26" x14ac:dyDescent="0.25">
      <c r="A11" s="94" t="s">
        <v>165</v>
      </c>
      <c r="B11" s="232"/>
      <c r="C11" s="232"/>
      <c r="D11" s="232"/>
      <c r="E11" s="95"/>
      <c r="F11" s="95"/>
      <c r="G11" s="95"/>
      <c r="H11" s="95"/>
      <c r="I11" s="95"/>
      <c r="J11" s="96"/>
      <c r="K11" s="43"/>
      <c r="L11" s="52"/>
      <c r="M11" s="52"/>
      <c r="N11" s="52"/>
      <c r="O11" s="52"/>
      <c r="P11" s="52"/>
      <c r="Q11" s="52"/>
      <c r="R11" s="338"/>
      <c r="S11" s="52"/>
      <c r="T11" s="52"/>
    </row>
    <row r="12" spans="1:26" ht="15.75" x14ac:dyDescent="0.25">
      <c r="A12" s="94" t="s">
        <v>166</v>
      </c>
      <c r="B12" s="232">
        <v>300</v>
      </c>
      <c r="C12" s="232">
        <v>300</v>
      </c>
      <c r="D12" s="232"/>
      <c r="E12" s="95"/>
      <c r="F12" s="95"/>
      <c r="G12" s="95"/>
      <c r="H12" s="95"/>
      <c r="I12" s="95"/>
      <c r="J12" s="96"/>
      <c r="K12" s="43"/>
      <c r="L12" s="129"/>
      <c r="M12" s="130" t="s">
        <v>200</v>
      </c>
      <c r="N12" s="131"/>
      <c r="O12" s="131"/>
      <c r="P12" s="132"/>
      <c r="Q12" s="52"/>
      <c r="R12" s="52"/>
      <c r="S12" s="52"/>
      <c r="T12" s="52"/>
    </row>
    <row r="13" spans="1:26" x14ac:dyDescent="0.25">
      <c r="A13" s="94" t="s">
        <v>167</v>
      </c>
      <c r="B13" s="233">
        <v>700</v>
      </c>
      <c r="C13" s="233"/>
      <c r="D13" s="233">
        <v>500</v>
      </c>
      <c r="E13" s="95"/>
      <c r="F13" s="95"/>
      <c r="G13" s="95"/>
      <c r="H13" s="95"/>
      <c r="I13" s="95"/>
      <c r="J13" s="96"/>
      <c r="K13" s="43"/>
      <c r="L13" s="117"/>
      <c r="M13" s="114" t="s">
        <v>43</v>
      </c>
      <c r="N13" s="115" t="s">
        <v>199</v>
      </c>
      <c r="O13" s="124" t="s">
        <v>208</v>
      </c>
      <c r="P13" s="116" t="s">
        <v>202</v>
      </c>
      <c r="Q13" s="338"/>
      <c r="R13" s="52"/>
      <c r="S13" s="52"/>
      <c r="T13" s="52"/>
    </row>
    <row r="14" spans="1:26" x14ac:dyDescent="0.25">
      <c r="A14" s="94" t="s">
        <v>168</v>
      </c>
      <c r="B14" s="232">
        <f>SUM(B10:B13)</f>
        <v>3000</v>
      </c>
      <c r="C14" s="232">
        <f>SUM(C10:C13)</f>
        <v>2000</v>
      </c>
      <c r="D14" s="232">
        <f>SUM(D10:D13)</f>
        <v>500</v>
      </c>
      <c r="E14" s="95"/>
      <c r="F14" s="95"/>
      <c r="G14" s="95"/>
      <c r="H14" s="95"/>
      <c r="I14" s="95"/>
      <c r="J14" s="96"/>
      <c r="K14" s="43"/>
      <c r="L14" s="111" t="s">
        <v>198</v>
      </c>
      <c r="M14" s="235">
        <v>2000</v>
      </c>
      <c r="N14" s="236">
        <v>2000</v>
      </c>
      <c r="O14" s="237">
        <v>20</v>
      </c>
      <c r="P14" s="252">
        <v>100</v>
      </c>
      <c r="Q14" s="52" t="s">
        <v>364</v>
      </c>
      <c r="R14" s="52"/>
      <c r="S14" s="52"/>
      <c r="T14" s="52"/>
    </row>
    <row r="15" spans="1:26" x14ac:dyDescent="0.25">
      <c r="A15" s="94"/>
      <c r="B15" s="232"/>
      <c r="C15" s="232"/>
      <c r="D15" s="232"/>
      <c r="E15" s="95"/>
      <c r="F15" s="95"/>
      <c r="G15" s="95"/>
      <c r="H15" s="95"/>
      <c r="I15" s="95"/>
      <c r="J15" s="96"/>
      <c r="K15" s="43"/>
      <c r="L15" s="111" t="s">
        <v>165</v>
      </c>
      <c r="M15" s="235"/>
      <c r="N15" s="236"/>
      <c r="O15" s="238"/>
      <c r="P15" s="239"/>
      <c r="Q15" s="52"/>
      <c r="R15" s="52"/>
      <c r="S15" s="52"/>
      <c r="T15" s="52"/>
    </row>
    <row r="16" spans="1:26" x14ac:dyDescent="0.25">
      <c r="A16" s="94" t="s">
        <v>169</v>
      </c>
      <c r="B16" s="232"/>
      <c r="C16" s="232"/>
      <c r="D16" s="232"/>
      <c r="E16" s="95"/>
      <c r="F16" s="95"/>
      <c r="G16" s="95"/>
      <c r="H16" s="95"/>
      <c r="I16" s="95"/>
      <c r="J16" s="96"/>
      <c r="K16" s="43"/>
      <c r="L16" s="111" t="s">
        <v>166</v>
      </c>
      <c r="M16" s="240">
        <v>300</v>
      </c>
      <c r="N16" s="236"/>
      <c r="O16" s="238"/>
      <c r="P16" s="239"/>
      <c r="Q16" s="52" t="s">
        <v>206</v>
      </c>
      <c r="R16" s="52"/>
      <c r="S16" s="52"/>
      <c r="T16" s="52"/>
    </row>
    <row r="17" spans="1:22" x14ac:dyDescent="0.25">
      <c r="A17" s="94" t="s">
        <v>170</v>
      </c>
      <c r="B17" s="232"/>
      <c r="C17" s="232"/>
      <c r="D17" s="232"/>
      <c r="E17" s="95"/>
      <c r="F17" s="95"/>
      <c r="G17" s="95"/>
      <c r="H17" s="95"/>
      <c r="I17" s="95"/>
      <c r="J17" s="96"/>
      <c r="K17" s="43"/>
      <c r="L17" s="111" t="s">
        <v>167</v>
      </c>
      <c r="M17" s="241">
        <v>700</v>
      </c>
      <c r="N17" s="242"/>
      <c r="O17" s="238"/>
      <c r="P17" s="243"/>
      <c r="Q17" s="52" t="s">
        <v>206</v>
      </c>
      <c r="R17" s="52"/>
      <c r="S17" s="52"/>
      <c r="T17" s="52"/>
    </row>
    <row r="18" spans="1:22" x14ac:dyDescent="0.25">
      <c r="A18" s="94" t="s">
        <v>171</v>
      </c>
      <c r="B18" s="232"/>
      <c r="C18" s="232"/>
      <c r="D18" s="232"/>
      <c r="E18" s="95"/>
      <c r="F18" s="95"/>
      <c r="G18" s="95"/>
      <c r="H18" s="95"/>
      <c r="I18" s="95"/>
      <c r="J18" s="96"/>
      <c r="K18" s="43"/>
      <c r="L18" s="111" t="s">
        <v>168</v>
      </c>
      <c r="M18" s="240">
        <f>SUM(M14:M17)</f>
        <v>3000</v>
      </c>
      <c r="N18" s="236">
        <f>SUM(N14:N17)</f>
        <v>2000</v>
      </c>
      <c r="O18" s="238"/>
      <c r="P18" s="239"/>
      <c r="Q18" s="52" t="s">
        <v>203</v>
      </c>
      <c r="R18" s="52"/>
      <c r="S18" s="52"/>
      <c r="T18" s="52"/>
    </row>
    <row r="19" spans="1:22" x14ac:dyDescent="0.25">
      <c r="A19" s="94" t="s">
        <v>172</v>
      </c>
      <c r="B19" s="232"/>
      <c r="C19" s="232"/>
      <c r="D19" s="232"/>
      <c r="E19" s="95"/>
      <c r="F19" s="95"/>
      <c r="G19" s="95"/>
      <c r="H19" s="95"/>
      <c r="I19" s="95"/>
      <c r="J19" s="96"/>
      <c r="K19" s="43"/>
      <c r="L19" s="111"/>
      <c r="M19" s="235"/>
      <c r="N19" s="236"/>
      <c r="O19" s="238"/>
      <c r="P19" s="239"/>
      <c r="Q19" s="52"/>
      <c r="R19" s="52"/>
      <c r="S19" s="52"/>
      <c r="T19" s="52"/>
    </row>
    <row r="20" spans="1:22" x14ac:dyDescent="0.25">
      <c r="A20" s="94" t="s">
        <v>173</v>
      </c>
      <c r="B20" s="232"/>
      <c r="C20" s="232"/>
      <c r="D20" s="232"/>
      <c r="E20" s="95"/>
      <c r="F20" s="95"/>
      <c r="G20" s="95"/>
      <c r="H20" s="95"/>
      <c r="I20" s="95"/>
      <c r="J20" s="96"/>
      <c r="K20" s="43"/>
      <c r="L20" s="111" t="s">
        <v>169</v>
      </c>
      <c r="M20" s="235"/>
      <c r="N20" s="236"/>
      <c r="O20" s="238"/>
      <c r="P20" s="239"/>
      <c r="Q20" s="52"/>
      <c r="R20" s="52"/>
      <c r="S20" s="52"/>
      <c r="T20" s="52"/>
    </row>
    <row r="21" spans="1:22" ht="16.5" customHeight="1" x14ac:dyDescent="0.25">
      <c r="A21" s="94" t="s">
        <v>174</v>
      </c>
      <c r="B21" s="232">
        <v>80</v>
      </c>
      <c r="C21" s="232">
        <v>80</v>
      </c>
      <c r="D21" s="232"/>
      <c r="E21" s="95"/>
      <c r="F21" s="95"/>
      <c r="G21" s="95"/>
      <c r="H21" s="95"/>
      <c r="I21" s="95"/>
      <c r="J21" s="96"/>
      <c r="K21" s="43"/>
      <c r="L21" s="111" t="s">
        <v>170</v>
      </c>
      <c r="M21" s="235"/>
      <c r="N21" s="236"/>
      <c r="O21" s="238"/>
      <c r="P21" s="239"/>
      <c r="Q21" s="52"/>
      <c r="R21" s="52"/>
      <c r="S21" s="52"/>
      <c r="T21" s="52"/>
    </row>
    <row r="22" spans="1:22" x14ac:dyDescent="0.25">
      <c r="A22" s="94" t="s">
        <v>175</v>
      </c>
      <c r="B22" s="232"/>
      <c r="C22" s="232"/>
      <c r="D22" s="232"/>
      <c r="E22" s="95"/>
      <c r="F22" s="95"/>
      <c r="G22" s="95"/>
      <c r="H22" s="95"/>
      <c r="I22" s="95"/>
      <c r="J22" s="96"/>
      <c r="K22" s="43"/>
      <c r="L22" s="111" t="s">
        <v>171</v>
      </c>
      <c r="M22" s="235"/>
      <c r="N22" s="236"/>
      <c r="O22" s="238"/>
      <c r="P22" s="239"/>
      <c r="Q22" s="52"/>
      <c r="R22" s="52"/>
      <c r="S22" s="52"/>
      <c r="T22" s="52"/>
    </row>
    <row r="23" spans="1:22" x14ac:dyDescent="0.25">
      <c r="A23" s="94" t="s">
        <v>176</v>
      </c>
      <c r="B23" s="232"/>
      <c r="C23" s="232"/>
      <c r="D23" s="232"/>
      <c r="E23" s="95"/>
      <c r="F23" s="95"/>
      <c r="G23" s="95"/>
      <c r="H23" s="95"/>
      <c r="I23" s="95"/>
      <c r="J23" s="96"/>
      <c r="K23" s="43"/>
      <c r="L23" s="111" t="s">
        <v>172</v>
      </c>
      <c r="M23" s="235"/>
      <c r="N23" s="236"/>
      <c r="O23" s="238"/>
      <c r="P23" s="239"/>
      <c r="Q23" s="52"/>
      <c r="R23" s="52"/>
      <c r="S23" s="52"/>
      <c r="T23" s="52"/>
    </row>
    <row r="24" spans="1:22" x14ac:dyDescent="0.25">
      <c r="A24" s="94" t="s">
        <v>204</v>
      </c>
      <c r="B24" s="232">
        <v>30</v>
      </c>
      <c r="C24" s="232"/>
      <c r="D24" s="232">
        <v>20</v>
      </c>
      <c r="E24" s="95"/>
      <c r="F24" s="95"/>
      <c r="G24" s="95"/>
      <c r="H24" s="95"/>
      <c r="I24" s="95"/>
      <c r="J24" s="96"/>
      <c r="K24" s="43"/>
      <c r="L24" s="111" t="s">
        <v>173</v>
      </c>
      <c r="M24" s="235"/>
      <c r="N24" s="236"/>
      <c r="O24" s="238"/>
      <c r="P24" s="239"/>
      <c r="Q24" s="52"/>
      <c r="R24" s="52"/>
      <c r="S24" s="52"/>
      <c r="T24" s="52"/>
    </row>
    <row r="25" spans="1:22" x14ac:dyDescent="0.25">
      <c r="A25" s="94" t="s">
        <v>177</v>
      </c>
      <c r="B25" s="232"/>
      <c r="C25" s="232"/>
      <c r="D25" s="232"/>
      <c r="E25" s="95"/>
      <c r="F25" s="95"/>
      <c r="G25" s="95"/>
      <c r="H25" s="95"/>
      <c r="I25" s="95"/>
      <c r="J25" s="96"/>
      <c r="K25" s="43"/>
      <c r="L25" s="111" t="s">
        <v>174</v>
      </c>
      <c r="M25" s="235">
        <v>80</v>
      </c>
      <c r="N25" s="236">
        <v>80</v>
      </c>
      <c r="O25" s="238"/>
      <c r="P25" s="239"/>
      <c r="Q25" s="52"/>
      <c r="R25" s="52"/>
      <c r="S25" s="52"/>
      <c r="T25" s="52"/>
    </row>
    <row r="26" spans="1:22" x14ac:dyDescent="0.25">
      <c r="A26" s="94" t="s">
        <v>178</v>
      </c>
      <c r="B26" s="232">
        <v>190</v>
      </c>
      <c r="C26" s="232">
        <v>120</v>
      </c>
      <c r="D26" s="232"/>
      <c r="E26" s="95"/>
      <c r="F26" s="95"/>
      <c r="G26" s="95"/>
      <c r="H26" s="95"/>
      <c r="I26" s="95"/>
      <c r="J26" s="96"/>
      <c r="K26" s="43"/>
      <c r="L26" s="111" t="s">
        <v>175</v>
      </c>
      <c r="M26" s="235"/>
      <c r="N26" s="236"/>
      <c r="O26" s="238"/>
      <c r="P26" s="239"/>
      <c r="Q26" s="52"/>
      <c r="R26" s="52"/>
      <c r="S26" s="52"/>
      <c r="T26" s="52"/>
    </row>
    <row r="27" spans="1:22" x14ac:dyDescent="0.25">
      <c r="A27" s="94" t="s">
        <v>179</v>
      </c>
      <c r="B27" s="232"/>
      <c r="C27" s="232">
        <v>30</v>
      </c>
      <c r="D27" s="232"/>
      <c r="E27" s="95"/>
      <c r="F27" s="95"/>
      <c r="G27" s="95"/>
      <c r="H27" s="95"/>
      <c r="I27" s="95"/>
      <c r="J27" s="96"/>
      <c r="K27" s="43"/>
      <c r="L27" s="111" t="s">
        <v>176</v>
      </c>
      <c r="M27" s="235"/>
      <c r="N27" s="236"/>
      <c r="O27" s="238"/>
      <c r="P27" s="239"/>
      <c r="Q27" s="52"/>
      <c r="R27" s="52"/>
      <c r="S27" s="52"/>
      <c r="T27" s="52"/>
    </row>
    <row r="28" spans="1:22" x14ac:dyDescent="0.25">
      <c r="A28" s="94" t="s">
        <v>180</v>
      </c>
      <c r="B28" s="233"/>
      <c r="C28" s="233"/>
      <c r="D28" s="233"/>
      <c r="E28" s="95"/>
      <c r="F28" s="95"/>
      <c r="G28" s="95"/>
      <c r="H28" s="95"/>
      <c r="I28" s="95"/>
      <c r="J28" s="96"/>
      <c r="K28" s="43"/>
      <c r="L28" s="111" t="s">
        <v>204</v>
      </c>
      <c r="M28" s="240">
        <v>30</v>
      </c>
      <c r="N28" s="236"/>
      <c r="O28" s="238"/>
      <c r="P28" s="239"/>
      <c r="Q28" s="52" t="s">
        <v>207</v>
      </c>
      <c r="R28" s="52"/>
      <c r="S28" s="52"/>
      <c r="T28" s="52"/>
    </row>
    <row r="29" spans="1:22" x14ac:dyDescent="0.25">
      <c r="A29" s="94" t="s">
        <v>181</v>
      </c>
      <c r="B29" s="232">
        <f>SUM(B17:B28)</f>
        <v>300</v>
      </c>
      <c r="C29" s="232">
        <f>SUM(C17:C28)</f>
        <v>230</v>
      </c>
      <c r="D29" s="232">
        <f>SUM(D17:D28)</f>
        <v>20</v>
      </c>
      <c r="E29" s="95"/>
      <c r="F29" s="95"/>
      <c r="G29" s="95"/>
      <c r="H29" s="95"/>
      <c r="I29" s="95"/>
      <c r="J29" s="96"/>
      <c r="K29" s="43"/>
      <c r="L29" s="111" t="s">
        <v>177</v>
      </c>
      <c r="M29" s="235"/>
      <c r="N29" s="236"/>
      <c r="O29" s="238"/>
      <c r="P29" s="239"/>
      <c r="Q29" s="52"/>
      <c r="R29" s="52"/>
      <c r="S29" s="337"/>
      <c r="T29" s="337"/>
      <c r="U29" s="89"/>
      <c r="V29" s="89"/>
    </row>
    <row r="30" spans="1:22" x14ac:dyDescent="0.25">
      <c r="A30" s="94"/>
      <c r="B30" s="232"/>
      <c r="C30" s="232"/>
      <c r="D30" s="232"/>
      <c r="E30" s="95"/>
      <c r="F30" s="95"/>
      <c r="G30" s="95"/>
      <c r="H30" s="95"/>
      <c r="I30" s="95"/>
      <c r="J30" s="96"/>
      <c r="K30" s="43"/>
      <c r="L30" s="111" t="s">
        <v>178</v>
      </c>
      <c r="M30" s="235">
        <v>190</v>
      </c>
      <c r="N30" s="236">
        <v>190</v>
      </c>
      <c r="O30" s="238"/>
      <c r="P30" s="239"/>
      <c r="Q30" s="52"/>
      <c r="R30" s="52"/>
      <c r="S30" s="52"/>
      <c r="T30" s="52"/>
    </row>
    <row r="31" spans="1:22" s="89" customFormat="1" x14ac:dyDescent="0.25">
      <c r="A31" s="121" t="s">
        <v>182</v>
      </c>
      <c r="B31" s="234">
        <f>B14-B29</f>
        <v>2700</v>
      </c>
      <c r="C31" s="234">
        <f>C14-C29</f>
        <v>1770</v>
      </c>
      <c r="D31" s="234">
        <f>D14-D29</f>
        <v>480</v>
      </c>
      <c r="E31" s="128">
        <f>D31/D14</f>
        <v>0.96</v>
      </c>
      <c r="F31" s="97"/>
      <c r="G31" s="97"/>
      <c r="H31" s="97"/>
      <c r="I31" s="97"/>
      <c r="J31" s="96"/>
      <c r="K31" s="43"/>
      <c r="L31" s="111" t="s">
        <v>179</v>
      </c>
      <c r="M31" s="235"/>
      <c r="N31" s="236"/>
      <c r="O31" s="238"/>
      <c r="P31" s="239"/>
      <c r="Q31" s="52"/>
      <c r="R31" s="52"/>
      <c r="S31" s="52"/>
      <c r="T31" s="52"/>
      <c r="U31"/>
      <c r="V31"/>
    </row>
    <row r="32" spans="1:22" x14ac:dyDescent="0.25">
      <c r="A32" s="94"/>
      <c r="B32" s="95"/>
      <c r="C32" s="494">
        <f>C31+D31</f>
        <v>2250</v>
      </c>
      <c r="D32" s="494"/>
      <c r="E32" s="95"/>
      <c r="F32" s="95"/>
      <c r="G32" s="95"/>
      <c r="H32" s="95"/>
      <c r="I32" s="95"/>
      <c r="J32" s="96"/>
      <c r="K32" s="43"/>
      <c r="L32" s="111" t="s">
        <v>180</v>
      </c>
      <c r="M32" s="244"/>
      <c r="N32" s="242"/>
      <c r="O32" s="238"/>
      <c r="P32" s="239"/>
      <c r="Q32" s="52"/>
      <c r="R32" s="52"/>
      <c r="S32" s="52"/>
      <c r="T32" s="52"/>
    </row>
    <row r="33" spans="1:20" x14ac:dyDescent="0.25">
      <c r="A33" s="94"/>
      <c r="B33" s="95"/>
      <c r="C33" s="95"/>
      <c r="D33" s="95"/>
      <c r="E33" s="95"/>
      <c r="F33" s="95"/>
      <c r="G33" s="95"/>
      <c r="H33" s="95"/>
      <c r="I33" s="95"/>
      <c r="J33" s="96"/>
      <c r="K33" s="43"/>
      <c r="L33" s="111" t="s">
        <v>181</v>
      </c>
      <c r="M33" s="245">
        <f>M30+M28+M25</f>
        <v>300</v>
      </c>
      <c r="N33" s="236">
        <f>SUM(N21:N32)</f>
        <v>270</v>
      </c>
      <c r="O33" s="238"/>
      <c r="P33" s="239"/>
      <c r="Q33" s="52"/>
      <c r="R33" s="337"/>
      <c r="S33" s="52"/>
      <c r="T33" s="52"/>
    </row>
    <row r="34" spans="1:20" x14ac:dyDescent="0.25">
      <c r="A34" s="98"/>
      <c r="B34" s="283"/>
      <c r="C34" s="283"/>
      <c r="D34" s="283"/>
      <c r="E34" s="283"/>
      <c r="F34" s="283"/>
      <c r="G34" s="283"/>
      <c r="H34" s="283"/>
      <c r="I34" s="283"/>
      <c r="J34" s="99"/>
      <c r="K34" s="43"/>
      <c r="L34" s="111"/>
      <c r="M34" s="239"/>
      <c r="N34" s="236"/>
      <c r="O34" s="238"/>
      <c r="P34" s="239"/>
      <c r="Q34" s="52"/>
      <c r="R34" s="52"/>
      <c r="S34" s="52"/>
      <c r="T34" s="52"/>
    </row>
    <row r="35" spans="1:20" x14ac:dyDescent="0.25">
      <c r="A35" s="70"/>
      <c r="B35" s="43"/>
      <c r="C35" s="43"/>
      <c r="D35" s="43"/>
      <c r="E35" s="43"/>
      <c r="F35" s="43"/>
      <c r="G35" s="43"/>
      <c r="H35" s="43"/>
      <c r="I35" s="43"/>
      <c r="J35" s="43"/>
      <c r="K35" s="215"/>
      <c r="L35" s="111"/>
      <c r="M35" s="246" t="s">
        <v>393</v>
      </c>
      <c r="N35" s="247">
        <f>N18-N33</f>
        <v>1730</v>
      </c>
      <c r="O35" s="248"/>
      <c r="P35" s="249"/>
      <c r="Q35" s="337"/>
      <c r="R35" s="52"/>
      <c r="S35" s="52"/>
      <c r="T35" s="52"/>
    </row>
    <row r="36" spans="1:20" x14ac:dyDescent="0.25">
      <c r="A36" s="284"/>
      <c r="B36" s="43"/>
      <c r="C36" s="43"/>
      <c r="D36" s="43"/>
      <c r="E36" s="43"/>
      <c r="F36" s="43"/>
      <c r="G36" s="43"/>
      <c r="H36" s="43"/>
      <c r="I36" s="43"/>
      <c r="J36" s="43"/>
      <c r="K36" s="43"/>
      <c r="L36" s="112"/>
      <c r="M36" s="250" t="s">
        <v>205</v>
      </c>
      <c r="N36" s="247">
        <f>N35/P14</f>
        <v>17.3</v>
      </c>
      <c r="O36" s="244"/>
      <c r="P36" s="251"/>
      <c r="Q36" s="43"/>
      <c r="R36" s="52"/>
      <c r="S36" s="52"/>
      <c r="T36" s="52"/>
    </row>
    <row r="37" spans="1:20" s="52" customFormat="1" x14ac:dyDescent="0.25">
      <c r="A37" s="285"/>
      <c r="B37" s="286"/>
      <c r="C37" s="43"/>
      <c r="D37" s="43"/>
      <c r="E37" s="43"/>
      <c r="F37" s="43"/>
      <c r="G37" s="43"/>
      <c r="H37" s="43"/>
      <c r="I37" s="43"/>
      <c r="J37" s="43"/>
      <c r="K37" s="43"/>
      <c r="Q37" s="43"/>
    </row>
    <row r="38" spans="1:20" s="52" customFormat="1" x14ac:dyDescent="0.25">
      <c r="A38" s="43"/>
      <c r="B38" s="43"/>
      <c r="C38" s="43"/>
      <c r="D38" s="43"/>
      <c r="E38" s="43"/>
      <c r="F38" s="43"/>
      <c r="G38" s="43"/>
      <c r="H38" s="43"/>
      <c r="I38" s="43"/>
      <c r="J38" s="43"/>
      <c r="K38" s="43"/>
    </row>
    <row r="39" spans="1:20" s="52" customFormat="1" x14ac:dyDescent="0.25">
      <c r="A39" s="43"/>
      <c r="B39" s="43"/>
      <c r="C39" s="43"/>
      <c r="D39" s="43"/>
      <c r="E39" s="43"/>
      <c r="F39" s="43"/>
      <c r="G39" s="43"/>
      <c r="H39" s="43"/>
      <c r="I39" s="43"/>
      <c r="J39" s="43"/>
      <c r="K39" s="43"/>
    </row>
    <row r="40" spans="1:20" s="52" customFormat="1" x14ac:dyDescent="0.25">
      <c r="A40" s="43"/>
      <c r="B40" s="43"/>
      <c r="C40" s="43"/>
      <c r="D40" s="43"/>
      <c r="E40" s="43"/>
      <c r="F40" s="43"/>
      <c r="G40" s="43"/>
      <c r="H40" s="43"/>
      <c r="I40" s="43"/>
      <c r="J40" s="43"/>
      <c r="K40" s="43"/>
    </row>
    <row r="41" spans="1:20" s="52" customFormat="1" x14ac:dyDescent="0.25">
      <c r="A41" s="113"/>
    </row>
    <row r="42" spans="1:20" s="52" customFormat="1" x14ac:dyDescent="0.25"/>
    <row r="43" spans="1:20" s="52" customFormat="1" x14ac:dyDescent="0.25"/>
    <row r="44" spans="1:20" s="52" customFormat="1" x14ac:dyDescent="0.25"/>
    <row r="45" spans="1:20" s="52" customFormat="1" x14ac:dyDescent="0.25"/>
    <row r="46" spans="1:20" s="52" customFormat="1" x14ac:dyDescent="0.25"/>
    <row r="47" spans="1:20" s="52" customFormat="1" x14ac:dyDescent="0.25"/>
    <row r="48" spans="1:20" s="52" customFormat="1" x14ac:dyDescent="0.25"/>
    <row r="49" s="52" customFormat="1" x14ac:dyDescent="0.25"/>
    <row r="50" s="52" customFormat="1" x14ac:dyDescent="0.25"/>
    <row r="51" s="52" customFormat="1" x14ac:dyDescent="0.25"/>
    <row r="52" s="52" customFormat="1" x14ac:dyDescent="0.25"/>
    <row r="53" s="52" customFormat="1" x14ac:dyDescent="0.25"/>
    <row r="54" s="52" customFormat="1" x14ac:dyDescent="0.25"/>
    <row r="55" s="52" customFormat="1" x14ac:dyDescent="0.25"/>
    <row r="56" s="52" customFormat="1" x14ac:dyDescent="0.25"/>
    <row r="57" s="52" customFormat="1" x14ac:dyDescent="0.25"/>
    <row r="58" s="52" customFormat="1" x14ac:dyDescent="0.25"/>
    <row r="59" s="52" customFormat="1" x14ac:dyDescent="0.25"/>
    <row r="60" s="52" customFormat="1" x14ac:dyDescent="0.25"/>
    <row r="61" s="52" customFormat="1" x14ac:dyDescent="0.25"/>
    <row r="62" s="52" customFormat="1" x14ac:dyDescent="0.25"/>
    <row r="63" s="52" customFormat="1" x14ac:dyDescent="0.25"/>
  </sheetData>
  <mergeCells count="4">
    <mergeCell ref="C8:D8"/>
    <mergeCell ref="L4:R5"/>
    <mergeCell ref="C32:D32"/>
    <mergeCell ref="A1:S1"/>
  </mergeCells>
  <printOptions horizontalCentered="1"/>
  <pageMargins left="0.25" right="0.25" top="0.5" bottom="0.5" header="0.3" footer="0.3"/>
  <pageSetup scale="7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B6DC-AB45-4D71-91CE-C1CE4A56763C}">
  <sheetPr>
    <pageSetUpPr fitToPage="1"/>
  </sheetPr>
  <dimension ref="A1:R38"/>
  <sheetViews>
    <sheetView topLeftCell="A2" workbookViewId="0">
      <selection activeCell="N17" sqref="N17"/>
    </sheetView>
  </sheetViews>
  <sheetFormatPr defaultRowHeight="15" x14ac:dyDescent="0.25"/>
  <cols>
    <col min="1" max="1" width="2.28515625" customWidth="1"/>
    <col min="2" max="2" width="3.28515625" customWidth="1"/>
    <col min="3" max="3" width="22.140625" customWidth="1"/>
    <col min="4" max="4" width="10.7109375" style="1" customWidth="1"/>
    <col min="5" max="5" width="11.28515625" style="1" customWidth="1"/>
    <col min="6" max="6" width="11.140625" style="1" customWidth="1"/>
    <col min="7" max="7" width="2.85546875" customWidth="1"/>
    <col min="8" max="8" width="2.7109375" customWidth="1"/>
    <col min="9" max="9" width="26.85546875" customWidth="1"/>
    <col min="10" max="11" width="11.42578125" style="1" customWidth="1"/>
    <col min="12" max="12" width="11.140625" style="1" customWidth="1"/>
    <col min="13" max="13" width="2.140625" customWidth="1"/>
    <col min="14" max="14" width="51" customWidth="1"/>
    <col min="15" max="15" width="11.5703125" bestFit="1" customWidth="1"/>
  </cols>
  <sheetData>
    <row r="1" spans="1:18" ht="45.75" customHeight="1" x14ac:dyDescent="0.25">
      <c r="A1" s="460" t="s">
        <v>389</v>
      </c>
      <c r="B1" s="461"/>
      <c r="C1" s="461"/>
      <c r="D1" s="461"/>
      <c r="E1" s="461"/>
      <c r="F1" s="461"/>
      <c r="G1" s="461"/>
      <c r="H1" s="461"/>
      <c r="I1" s="461"/>
      <c r="J1" s="461"/>
      <c r="K1" s="461"/>
      <c r="L1" s="461"/>
      <c r="M1" s="461"/>
      <c r="N1" s="462"/>
    </row>
    <row r="2" spans="1:18" ht="15.75" x14ac:dyDescent="0.25">
      <c r="A2" s="496" t="s">
        <v>40</v>
      </c>
      <c r="B2" s="497"/>
      <c r="C2" s="497"/>
      <c r="D2" s="497"/>
      <c r="E2" s="498"/>
      <c r="F2" s="41"/>
      <c r="G2" s="496" t="s">
        <v>0</v>
      </c>
      <c r="H2" s="497"/>
      <c r="I2" s="497"/>
      <c r="J2" s="497"/>
      <c r="K2" s="498"/>
      <c r="L2" s="41"/>
      <c r="M2" s="52"/>
      <c r="N2" s="52"/>
    </row>
    <row r="3" spans="1:18" x14ac:dyDescent="0.25">
      <c r="A3" s="65"/>
      <c r="B3" s="66"/>
      <c r="C3" s="66"/>
      <c r="D3" s="67" t="s">
        <v>51</v>
      </c>
      <c r="E3" s="68" t="s">
        <v>50</v>
      </c>
      <c r="F3" s="41"/>
      <c r="G3" s="65"/>
      <c r="H3" s="66"/>
      <c r="I3" s="66"/>
      <c r="J3" s="402" t="s">
        <v>57</v>
      </c>
      <c r="K3" s="68" t="s">
        <v>50</v>
      </c>
      <c r="L3" s="41"/>
      <c r="M3" s="52"/>
      <c r="N3" s="307"/>
    </row>
    <row r="4" spans="1:18" x14ac:dyDescent="0.25">
      <c r="A4" s="69" t="s">
        <v>22</v>
      </c>
      <c r="B4" s="70"/>
      <c r="C4" s="70"/>
      <c r="D4" s="71"/>
      <c r="E4" s="72"/>
      <c r="F4" s="41"/>
      <c r="G4" s="73" t="s">
        <v>6</v>
      </c>
      <c r="H4" s="43"/>
      <c r="I4" s="43"/>
      <c r="J4" s="44"/>
      <c r="K4" s="45"/>
      <c r="L4" s="74"/>
      <c r="M4" s="52"/>
      <c r="N4" s="307" t="s">
        <v>444</v>
      </c>
    </row>
    <row r="5" spans="1:18" x14ac:dyDescent="0.25">
      <c r="A5" s="73"/>
      <c r="B5" s="137" t="s">
        <v>224</v>
      </c>
      <c r="C5" s="43"/>
      <c r="D5" s="44"/>
      <c r="E5" s="45"/>
      <c r="F5" s="41"/>
      <c r="G5" s="75"/>
      <c r="H5" s="43" t="s">
        <v>23</v>
      </c>
      <c r="I5" s="43"/>
      <c r="J5" s="44"/>
      <c r="K5" s="45"/>
      <c r="L5" s="41"/>
      <c r="M5" s="52"/>
      <c r="N5" s="52"/>
      <c r="O5" s="52"/>
      <c r="P5" s="52"/>
      <c r="Q5" s="52"/>
      <c r="R5" s="52"/>
    </row>
    <row r="6" spans="1:18" x14ac:dyDescent="0.25">
      <c r="A6" s="75"/>
      <c r="B6" s="43" t="s">
        <v>1</v>
      </c>
      <c r="C6" s="43"/>
      <c r="D6" s="44">
        <v>2063</v>
      </c>
      <c r="E6" s="45">
        <f>D6</f>
        <v>2063</v>
      </c>
      <c r="F6" s="41"/>
      <c r="G6" s="75"/>
      <c r="H6" s="43"/>
      <c r="I6" s="33" t="s">
        <v>7</v>
      </c>
      <c r="J6" s="34">
        <v>12113</v>
      </c>
      <c r="K6" s="46">
        <f>J6+L6</f>
        <v>9863</v>
      </c>
      <c r="L6" s="85">
        <v>-2250</v>
      </c>
      <c r="M6" s="52"/>
      <c r="N6" s="52" t="s">
        <v>451</v>
      </c>
      <c r="O6" s="52"/>
      <c r="P6" s="52"/>
      <c r="Q6" s="52"/>
      <c r="R6" s="52"/>
    </row>
    <row r="7" spans="1:18" x14ac:dyDescent="0.25">
      <c r="A7" s="75"/>
      <c r="B7" s="43" t="s">
        <v>36</v>
      </c>
      <c r="C7" s="43"/>
      <c r="D7" s="44">
        <v>3000</v>
      </c>
      <c r="E7" s="45">
        <f>D7+F7</f>
        <v>3000</v>
      </c>
      <c r="F7" s="41"/>
      <c r="G7" s="75"/>
      <c r="H7" s="43"/>
      <c r="I7" s="43" t="s">
        <v>8</v>
      </c>
      <c r="J7" s="76">
        <v>4500</v>
      </c>
      <c r="K7" s="77">
        <v>4500</v>
      </c>
      <c r="L7" s="41"/>
      <c r="M7" s="52">
        <v>1</v>
      </c>
      <c r="N7" s="39" t="s">
        <v>73</v>
      </c>
      <c r="O7" s="52"/>
      <c r="P7" s="52"/>
      <c r="Q7" s="52"/>
      <c r="R7" s="52"/>
    </row>
    <row r="8" spans="1:18" x14ac:dyDescent="0.25">
      <c r="A8" s="75"/>
      <c r="B8" s="43" t="s">
        <v>3</v>
      </c>
      <c r="C8" s="43"/>
      <c r="D8" s="76">
        <v>0</v>
      </c>
      <c r="E8" s="77">
        <v>0</v>
      </c>
      <c r="F8" s="41"/>
      <c r="G8" s="75"/>
      <c r="H8" s="43"/>
      <c r="I8" s="43"/>
      <c r="J8" s="44">
        <f>SUM(J6:J7)</f>
        <v>16613</v>
      </c>
      <c r="K8" s="45">
        <f>SUM(K6:K7)</f>
        <v>14363</v>
      </c>
      <c r="L8" s="41"/>
      <c r="M8" s="52">
        <v>2</v>
      </c>
      <c r="N8" s="40" t="s">
        <v>74</v>
      </c>
      <c r="O8" s="52"/>
      <c r="P8" s="52"/>
      <c r="Q8" s="52"/>
      <c r="R8" s="52"/>
    </row>
    <row r="9" spans="1:18" x14ac:dyDescent="0.25">
      <c r="A9" s="75"/>
      <c r="B9" s="43"/>
      <c r="C9" s="43"/>
      <c r="D9" s="44">
        <f>SUM(D6:D8)</f>
        <v>5063</v>
      </c>
      <c r="E9" s="72">
        <f>SUM(E6:E8)</f>
        <v>5063</v>
      </c>
      <c r="F9" s="41"/>
      <c r="G9" s="75"/>
      <c r="H9" s="43" t="s">
        <v>24</v>
      </c>
      <c r="I9" s="43"/>
      <c r="J9" s="44"/>
      <c r="K9" s="45"/>
      <c r="L9" s="41"/>
      <c r="M9" s="52"/>
      <c r="N9" s="52"/>
    </row>
    <row r="10" spans="1:18" x14ac:dyDescent="0.25">
      <c r="A10" s="75"/>
      <c r="B10" s="137" t="s">
        <v>225</v>
      </c>
      <c r="C10" s="43"/>
      <c r="D10" s="44"/>
      <c r="E10" s="45"/>
      <c r="F10" s="41"/>
      <c r="G10" s="75"/>
      <c r="H10" s="43"/>
      <c r="I10" s="43" t="s">
        <v>25</v>
      </c>
      <c r="J10" s="76">
        <v>0</v>
      </c>
      <c r="K10" s="77">
        <v>0</v>
      </c>
      <c r="L10" s="41"/>
      <c r="M10" s="52"/>
      <c r="N10" s="471" t="s">
        <v>319</v>
      </c>
    </row>
    <row r="11" spans="1:18" x14ac:dyDescent="0.25">
      <c r="A11" s="75"/>
      <c r="B11" s="43" t="s">
        <v>2</v>
      </c>
      <c r="C11" s="43"/>
      <c r="D11" s="44"/>
      <c r="E11" s="45"/>
      <c r="F11" s="41"/>
      <c r="G11" s="65"/>
      <c r="H11" s="66"/>
      <c r="I11" s="78" t="s">
        <v>29</v>
      </c>
      <c r="J11" s="79">
        <f>J10+J8</f>
        <v>16613</v>
      </c>
      <c r="K11" s="79">
        <f>K10+K8</f>
        <v>14363</v>
      </c>
      <c r="L11" s="74"/>
      <c r="M11" s="52"/>
      <c r="N11" s="471"/>
    </row>
    <row r="12" spans="1:18" x14ac:dyDescent="0.25">
      <c r="A12" s="75"/>
      <c r="B12" s="43"/>
      <c r="C12" s="43" t="s">
        <v>32</v>
      </c>
      <c r="D12" s="44">
        <v>0</v>
      </c>
      <c r="E12" s="45">
        <v>0</v>
      </c>
      <c r="F12" s="41"/>
      <c r="G12" s="52"/>
      <c r="H12" s="52"/>
      <c r="I12" s="52"/>
      <c r="J12" s="41"/>
      <c r="K12" s="41"/>
      <c r="L12" s="41"/>
      <c r="M12" s="52">
        <v>3</v>
      </c>
      <c r="N12" s="106" t="s">
        <v>452</v>
      </c>
    </row>
    <row r="13" spans="1:18" x14ac:dyDescent="0.25">
      <c r="A13" s="75"/>
      <c r="B13" s="43"/>
      <c r="C13" s="43" t="s">
        <v>15</v>
      </c>
      <c r="D13" s="44">
        <v>2000</v>
      </c>
      <c r="E13" s="45">
        <f>D13</f>
        <v>2000</v>
      </c>
      <c r="F13" s="41"/>
      <c r="G13" s="69" t="s">
        <v>9</v>
      </c>
      <c r="H13" s="70"/>
      <c r="I13" s="70"/>
      <c r="J13" s="71"/>
      <c r="K13" s="72"/>
      <c r="L13" s="41"/>
      <c r="M13" s="52">
        <v>4</v>
      </c>
      <c r="N13" s="495" t="s">
        <v>450</v>
      </c>
    </row>
    <row r="14" spans="1:18" x14ac:dyDescent="0.25">
      <c r="A14" s="75"/>
      <c r="B14" s="43"/>
      <c r="C14" s="43" t="s">
        <v>378</v>
      </c>
      <c r="D14" s="76">
        <v>500</v>
      </c>
      <c r="E14" s="77">
        <v>500</v>
      </c>
      <c r="F14" s="41"/>
      <c r="G14" s="75"/>
      <c r="H14" s="43" t="s">
        <v>26</v>
      </c>
      <c r="I14" s="43"/>
      <c r="J14" s="44"/>
      <c r="K14" s="45"/>
      <c r="L14" s="41"/>
      <c r="M14" s="52"/>
      <c r="N14" s="495"/>
    </row>
    <row r="15" spans="1:18" x14ac:dyDescent="0.25">
      <c r="A15" s="75"/>
      <c r="B15" s="43"/>
      <c r="C15" s="43"/>
      <c r="D15" s="44">
        <f>SUM(D12:D14)</f>
        <v>2500</v>
      </c>
      <c r="E15" s="45">
        <f>SUM(E12:E14)</f>
        <v>2500</v>
      </c>
      <c r="F15" s="41"/>
      <c r="G15" s="75"/>
      <c r="H15" s="43"/>
      <c r="I15" s="43" t="s">
        <v>10</v>
      </c>
      <c r="J15" s="44">
        <v>0</v>
      </c>
      <c r="K15" s="45">
        <v>0</v>
      </c>
      <c r="L15" s="41"/>
      <c r="M15" s="52"/>
      <c r="N15" s="52"/>
    </row>
    <row r="16" spans="1:18" x14ac:dyDescent="0.25">
      <c r="A16" s="75"/>
      <c r="B16" s="43"/>
      <c r="C16" s="43"/>
      <c r="D16" s="44"/>
      <c r="E16" s="45"/>
      <c r="F16" s="41"/>
      <c r="G16" s="75"/>
      <c r="H16" s="43"/>
      <c r="I16" s="43" t="s">
        <v>11</v>
      </c>
      <c r="J16" s="44">
        <v>0</v>
      </c>
      <c r="K16" s="45">
        <v>0</v>
      </c>
      <c r="L16" s="41"/>
    </row>
    <row r="17" spans="1:15" x14ac:dyDescent="0.25">
      <c r="A17" s="65"/>
      <c r="B17" s="66"/>
      <c r="C17" s="78" t="s">
        <v>38</v>
      </c>
      <c r="D17" s="79">
        <f>D9+D15</f>
        <v>7563</v>
      </c>
      <c r="E17" s="142">
        <f>E9+E15</f>
        <v>7563</v>
      </c>
      <c r="F17" s="41"/>
      <c r="G17" s="75"/>
      <c r="H17" s="43"/>
      <c r="I17" s="43" t="s">
        <v>18</v>
      </c>
      <c r="J17" s="44">
        <v>0</v>
      </c>
      <c r="K17" s="45">
        <v>0</v>
      </c>
      <c r="L17" s="41"/>
    </row>
    <row r="18" spans="1:15" x14ac:dyDescent="0.25">
      <c r="A18" s="52"/>
      <c r="B18" s="52"/>
      <c r="C18" s="52"/>
      <c r="D18" s="41"/>
      <c r="E18" s="80"/>
      <c r="F18" s="45"/>
      <c r="G18" s="75"/>
      <c r="H18" s="43" t="s">
        <v>27</v>
      </c>
      <c r="I18" s="43"/>
      <c r="J18" s="44"/>
      <c r="K18" s="45"/>
      <c r="L18" s="41"/>
    </row>
    <row r="19" spans="1:15" x14ac:dyDescent="0.25">
      <c r="A19" s="109" t="s">
        <v>191</v>
      </c>
      <c r="B19" s="70"/>
      <c r="C19" s="70"/>
      <c r="D19" s="71"/>
      <c r="E19" s="72"/>
      <c r="F19" s="41"/>
      <c r="G19" s="75"/>
      <c r="H19" s="43"/>
      <c r="I19" s="43" t="s">
        <v>17</v>
      </c>
      <c r="J19" s="76">
        <v>0</v>
      </c>
      <c r="K19" s="77">
        <v>0</v>
      </c>
      <c r="L19" s="41"/>
      <c r="M19" s="52"/>
      <c r="N19" s="52"/>
    </row>
    <row r="20" spans="1:15" x14ac:dyDescent="0.25">
      <c r="A20" s="126"/>
      <c r="B20" s="137" t="s">
        <v>220</v>
      </c>
      <c r="C20" s="43"/>
      <c r="D20" s="44"/>
      <c r="E20" s="45"/>
      <c r="F20" s="41"/>
      <c r="G20" s="75"/>
      <c r="H20" s="43"/>
      <c r="I20" s="84" t="s">
        <v>30</v>
      </c>
      <c r="J20" s="140">
        <f>SUM(J15:J19)</f>
        <v>0</v>
      </c>
      <c r="K20" s="145">
        <f>SUM(K15:K19)</f>
        <v>0</v>
      </c>
      <c r="L20" s="41"/>
      <c r="M20" s="41"/>
      <c r="N20" s="52"/>
    </row>
    <row r="21" spans="1:15" x14ac:dyDescent="0.25">
      <c r="A21" s="75"/>
      <c r="B21" s="43" t="s">
        <v>37</v>
      </c>
      <c r="C21" s="43"/>
      <c r="D21" s="44">
        <v>2700</v>
      </c>
      <c r="E21" s="45">
        <f>D21+F21</f>
        <v>2700</v>
      </c>
      <c r="F21" s="41"/>
      <c r="G21" s="73" t="s">
        <v>13</v>
      </c>
      <c r="H21" s="43"/>
      <c r="I21" s="43"/>
      <c r="J21" s="44"/>
      <c r="K21" s="45"/>
      <c r="L21" s="41"/>
      <c r="M21" s="52"/>
      <c r="N21" s="83"/>
    </row>
    <row r="22" spans="1:15" x14ac:dyDescent="0.25">
      <c r="A22" s="75"/>
      <c r="B22" s="43" t="s">
        <v>4</v>
      </c>
      <c r="C22" s="43"/>
      <c r="D22" s="44">
        <v>0</v>
      </c>
      <c r="E22" s="45">
        <v>0</v>
      </c>
      <c r="F22" s="41"/>
      <c r="G22" s="9"/>
      <c r="H22" s="10" t="s">
        <v>19</v>
      </c>
      <c r="I22" s="10"/>
      <c r="J22" s="3"/>
      <c r="K22" s="11"/>
      <c r="L22" s="41"/>
      <c r="M22" s="52"/>
      <c r="N22" s="52"/>
    </row>
    <row r="23" spans="1:15" x14ac:dyDescent="0.25">
      <c r="A23" s="75"/>
      <c r="B23" s="43" t="s">
        <v>5</v>
      </c>
      <c r="C23" s="43"/>
      <c r="D23" s="76">
        <v>0</v>
      </c>
      <c r="E23" s="77">
        <v>0</v>
      </c>
      <c r="F23" s="41"/>
      <c r="G23" s="9"/>
      <c r="H23" s="10"/>
      <c r="I23" s="10" t="s">
        <v>14</v>
      </c>
      <c r="J23" s="3">
        <v>500</v>
      </c>
      <c r="K23" s="11">
        <v>500</v>
      </c>
      <c r="L23" s="41"/>
      <c r="M23" s="52"/>
      <c r="N23" s="52"/>
    </row>
    <row r="24" spans="1:15" x14ac:dyDescent="0.25">
      <c r="A24" s="75"/>
      <c r="B24" s="43"/>
      <c r="C24" s="43"/>
      <c r="D24" s="44">
        <f>SUM(D21:D23)</f>
        <v>2700</v>
      </c>
      <c r="E24" s="72">
        <f>SUM(E21:E23)</f>
        <v>2700</v>
      </c>
      <c r="F24" s="41"/>
      <c r="G24" s="9"/>
      <c r="H24" s="10"/>
      <c r="I24" s="53" t="s">
        <v>15</v>
      </c>
      <c r="J24" s="54">
        <v>2250</v>
      </c>
      <c r="K24" s="55">
        <f>J24+L24</f>
        <v>0</v>
      </c>
      <c r="L24" s="57">
        <v>-2250</v>
      </c>
      <c r="M24" s="52"/>
      <c r="N24" s="52"/>
    </row>
    <row r="25" spans="1:15" x14ac:dyDescent="0.25">
      <c r="A25" s="75"/>
      <c r="B25" s="137" t="s">
        <v>221</v>
      </c>
      <c r="C25" s="43"/>
      <c r="D25" s="44"/>
      <c r="E25" s="45"/>
      <c r="F25" s="41"/>
      <c r="G25" s="9"/>
      <c r="H25" s="10"/>
      <c r="I25" s="10" t="s">
        <v>16</v>
      </c>
      <c r="J25" s="2">
        <v>0</v>
      </c>
      <c r="K25" s="21">
        <v>0</v>
      </c>
      <c r="O25" s="4"/>
    </row>
    <row r="26" spans="1:15" x14ac:dyDescent="0.25">
      <c r="A26" s="75"/>
      <c r="B26" s="43" t="s">
        <v>12</v>
      </c>
      <c r="C26" s="43"/>
      <c r="D26" s="44"/>
      <c r="E26" s="45"/>
      <c r="F26" s="41"/>
      <c r="G26" s="9"/>
      <c r="H26" s="10"/>
      <c r="I26" s="10"/>
      <c r="J26" s="44">
        <f>SUM(J23:J25)</f>
        <v>2750</v>
      </c>
      <c r="K26" s="45">
        <f>SUM(K23:K25)</f>
        <v>500</v>
      </c>
      <c r="O26" s="4"/>
    </row>
    <row r="27" spans="1:15" x14ac:dyDescent="0.25">
      <c r="A27" s="75"/>
      <c r="B27" s="43"/>
      <c r="C27" s="43" t="s">
        <v>32</v>
      </c>
      <c r="D27" s="44">
        <v>0</v>
      </c>
      <c r="E27" s="45">
        <v>0</v>
      </c>
      <c r="F27" s="41"/>
      <c r="G27" s="9"/>
      <c r="H27" s="10" t="s">
        <v>20</v>
      </c>
      <c r="I27" s="10"/>
      <c r="J27" s="3"/>
      <c r="K27" s="11"/>
    </row>
    <row r="28" spans="1:15" x14ac:dyDescent="0.25">
      <c r="A28" s="75"/>
      <c r="B28" s="43"/>
      <c r="C28" s="43" t="s">
        <v>15</v>
      </c>
      <c r="D28" s="44">
        <v>230</v>
      </c>
      <c r="E28" s="45">
        <f>D28</f>
        <v>230</v>
      </c>
      <c r="F28" s="41"/>
      <c r="G28" s="9"/>
      <c r="H28" s="10"/>
      <c r="I28" s="43" t="s">
        <v>28</v>
      </c>
      <c r="J28" s="76">
        <f>J11-J20-J26</f>
        <v>13863</v>
      </c>
      <c r="K28" s="77">
        <f>K11-K20-K26</f>
        <v>13863</v>
      </c>
    </row>
    <row r="29" spans="1:15" x14ac:dyDescent="0.25">
      <c r="A29" s="75"/>
      <c r="B29" s="43"/>
      <c r="C29" s="43" t="s">
        <v>377</v>
      </c>
      <c r="D29" s="44">
        <v>20</v>
      </c>
      <c r="E29" s="45">
        <v>20</v>
      </c>
      <c r="F29" s="41"/>
      <c r="G29" s="9"/>
      <c r="H29" s="10"/>
      <c r="I29" s="17" t="s">
        <v>31</v>
      </c>
      <c r="J29" s="140">
        <f>J26+J28</f>
        <v>16613</v>
      </c>
      <c r="K29" s="141">
        <f>K26+K28</f>
        <v>14363</v>
      </c>
    </row>
    <row r="30" spans="1:15" x14ac:dyDescent="0.25">
      <c r="A30" s="9"/>
      <c r="B30" s="10" t="s">
        <v>70</v>
      </c>
      <c r="C30" s="10"/>
      <c r="D30" s="3"/>
      <c r="E30" s="11"/>
      <c r="G30" s="9"/>
      <c r="H30" s="10"/>
      <c r="I30" s="10"/>
      <c r="J30" s="3"/>
      <c r="K30" s="11"/>
      <c r="N30" s="4"/>
      <c r="O30" s="4"/>
    </row>
    <row r="31" spans="1:15" x14ac:dyDescent="0.25">
      <c r="A31" s="9"/>
      <c r="B31" s="10"/>
      <c r="C31" s="10" t="s">
        <v>32</v>
      </c>
      <c r="D31" s="3">
        <v>0</v>
      </c>
      <c r="E31" s="11">
        <v>0</v>
      </c>
      <c r="G31" s="12"/>
      <c r="H31" s="13"/>
      <c r="I31" s="14" t="s">
        <v>39</v>
      </c>
      <c r="J31" s="79">
        <f>J20+J29</f>
        <v>16613</v>
      </c>
      <c r="K31" s="142">
        <f>K20+K29</f>
        <v>14363</v>
      </c>
      <c r="L31" s="41"/>
      <c r="M31" s="4"/>
    </row>
    <row r="32" spans="1:15" x14ac:dyDescent="0.25">
      <c r="A32" s="9"/>
      <c r="B32" s="10"/>
      <c r="C32" s="35" t="s">
        <v>15</v>
      </c>
      <c r="D32" s="81">
        <v>0</v>
      </c>
      <c r="E32" s="82">
        <f>D32+F32</f>
        <v>2250</v>
      </c>
      <c r="F32" s="38">
        <v>2250</v>
      </c>
    </row>
    <row r="33" spans="1:13" x14ac:dyDescent="0.25">
      <c r="A33" s="9"/>
      <c r="B33" s="10"/>
      <c r="C33" s="10"/>
      <c r="D33" s="44">
        <f>SUM(D27:D32)</f>
        <v>250</v>
      </c>
      <c r="E33" s="72">
        <f>SUM(E27:E32)</f>
        <v>2500</v>
      </c>
      <c r="F33" s="3"/>
      <c r="G33" s="10"/>
    </row>
    <row r="34" spans="1:13" x14ac:dyDescent="0.25">
      <c r="A34" s="9"/>
      <c r="B34" s="10"/>
      <c r="C34" s="10"/>
      <c r="D34" s="3"/>
      <c r="E34" s="11"/>
      <c r="G34" s="10"/>
      <c r="M34" s="4"/>
    </row>
    <row r="35" spans="1:13" x14ac:dyDescent="0.25">
      <c r="A35" s="12"/>
      <c r="B35" s="13"/>
      <c r="C35" s="103" t="s">
        <v>181</v>
      </c>
      <c r="D35" s="15">
        <f>D24+D33</f>
        <v>2950</v>
      </c>
      <c r="E35" s="16">
        <f>E24+E33</f>
        <v>5200</v>
      </c>
    </row>
    <row r="36" spans="1:13" x14ac:dyDescent="0.25">
      <c r="D36" s="3"/>
      <c r="E36" s="2"/>
      <c r="F36" s="3"/>
    </row>
    <row r="37" spans="1:13" x14ac:dyDescent="0.25">
      <c r="A37" s="48"/>
      <c r="B37" s="49"/>
      <c r="C37" s="107" t="s">
        <v>321</v>
      </c>
      <c r="D37" s="50">
        <f>D17-D35</f>
        <v>4613</v>
      </c>
      <c r="E37" s="51">
        <f>E17-E35</f>
        <v>2363</v>
      </c>
      <c r="F37" s="57">
        <f>F17-F32</f>
        <v>-2250</v>
      </c>
    </row>
    <row r="38" spans="1:13" x14ac:dyDescent="0.25">
      <c r="D38" s="3"/>
    </row>
  </sheetData>
  <mergeCells count="5">
    <mergeCell ref="N13:N14"/>
    <mergeCell ref="G2:K2"/>
    <mergeCell ref="N10:N11"/>
    <mergeCell ref="A2:E2"/>
    <mergeCell ref="A1:N1"/>
  </mergeCells>
  <pageMargins left="0.25" right="0.25" top="0.5" bottom="0.5" header="0.3" footer="0.3"/>
  <pageSetup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042C-EE2A-4FD0-8BE5-10D8D03E9294}">
  <sheetPr>
    <pageSetUpPr fitToPage="1"/>
  </sheetPr>
  <dimension ref="A1:Q49"/>
  <sheetViews>
    <sheetView topLeftCell="A12" zoomScaleNormal="100" workbookViewId="0">
      <selection activeCell="K26" sqref="K26"/>
    </sheetView>
  </sheetViews>
  <sheetFormatPr defaultRowHeight="15" x14ac:dyDescent="0.25"/>
  <cols>
    <col min="2" max="2" width="12.28515625" customWidth="1"/>
    <col min="3" max="3" width="25.28515625" bestFit="1" customWidth="1"/>
    <col min="4" max="4" width="11.42578125" style="4" bestFit="1" customWidth="1"/>
    <col min="5" max="6" width="11.5703125" style="4" customWidth="1"/>
    <col min="7" max="7" width="18" style="4" customWidth="1"/>
    <col min="8" max="8" width="5.140625" customWidth="1"/>
    <col min="9" max="9" width="4.140625" customWidth="1"/>
    <col min="13" max="13" width="11.5703125" bestFit="1" customWidth="1"/>
    <col min="14" max="14" width="11" customWidth="1"/>
  </cols>
  <sheetData>
    <row r="1" spans="1:14" ht="36" customHeight="1" x14ac:dyDescent="0.25"/>
    <row r="2" spans="1:14" ht="8.25" customHeight="1" x14ac:dyDescent="0.25"/>
    <row r="3" spans="1:14" ht="18.75" x14ac:dyDescent="0.3">
      <c r="A3" s="506" t="s">
        <v>124</v>
      </c>
      <c r="B3" s="507"/>
      <c r="C3" s="507"/>
      <c r="D3" s="507"/>
      <c r="E3" s="507"/>
      <c r="F3" s="507"/>
      <c r="G3" s="508"/>
      <c r="H3" s="10"/>
      <c r="I3" s="499" t="s">
        <v>397</v>
      </c>
      <c r="J3" s="500"/>
      <c r="K3" s="500"/>
      <c r="L3" s="500"/>
      <c r="M3" s="500"/>
      <c r="N3" s="501"/>
    </row>
    <row r="4" spans="1:14" x14ac:dyDescent="0.25">
      <c r="A4" s="9"/>
      <c r="B4" s="10"/>
      <c r="C4" s="10"/>
      <c r="D4" s="162"/>
      <c r="E4" s="162"/>
      <c r="F4" s="162"/>
      <c r="G4" s="403"/>
      <c r="H4" s="10"/>
      <c r="I4" s="502"/>
      <c r="J4" s="503"/>
      <c r="K4" s="503"/>
      <c r="L4" s="503"/>
      <c r="M4" s="503"/>
      <c r="N4" s="504"/>
    </row>
    <row r="5" spans="1:14" s="90" customFormat="1" x14ac:dyDescent="0.25">
      <c r="A5" s="206"/>
      <c r="B5" s="205"/>
      <c r="C5" s="205"/>
      <c r="D5" s="308" t="s">
        <v>123</v>
      </c>
      <c r="E5" s="308"/>
      <c r="F5" s="308" t="s">
        <v>122</v>
      </c>
      <c r="G5" s="404"/>
      <c r="I5"/>
      <c r="J5"/>
      <c r="K5"/>
      <c r="L5"/>
      <c r="M5"/>
      <c r="N5"/>
    </row>
    <row r="6" spans="1:14" s="90" customFormat="1" x14ac:dyDescent="0.25">
      <c r="A6" s="206" t="s">
        <v>121</v>
      </c>
      <c r="B6" s="205" t="s">
        <v>92</v>
      </c>
      <c r="C6" s="205" t="s">
        <v>120</v>
      </c>
      <c r="D6" s="308" t="s">
        <v>119</v>
      </c>
      <c r="E6" s="308" t="s">
        <v>118</v>
      </c>
      <c r="F6" s="308" t="s">
        <v>117</v>
      </c>
      <c r="G6" s="404" t="s">
        <v>88</v>
      </c>
      <c r="I6" s="415"/>
      <c r="J6" s="416" t="s">
        <v>209</v>
      </c>
      <c r="K6" s="416"/>
      <c r="L6" s="416"/>
      <c r="M6" s="416"/>
      <c r="N6" s="417"/>
    </row>
    <row r="7" spans="1:14" x14ac:dyDescent="0.25">
      <c r="A7" s="9"/>
      <c r="B7" s="10"/>
      <c r="C7" s="10"/>
      <c r="D7" s="162"/>
      <c r="E7" s="162"/>
      <c r="F7" s="162"/>
      <c r="G7" s="403">
        <v>8000</v>
      </c>
      <c r="I7" s="418">
        <v>1</v>
      </c>
      <c r="J7" s="515" t="s">
        <v>210</v>
      </c>
      <c r="K7" s="515"/>
      <c r="L7" s="515"/>
      <c r="M7" s="120"/>
      <c r="N7" s="419"/>
    </row>
    <row r="8" spans="1:14" ht="15" customHeight="1" x14ac:dyDescent="0.25">
      <c r="A8" s="9"/>
      <c r="B8" s="309">
        <v>44379</v>
      </c>
      <c r="C8" s="10" t="s">
        <v>116</v>
      </c>
      <c r="D8" s="162"/>
      <c r="E8" s="310" t="s">
        <v>107</v>
      </c>
      <c r="F8" s="162">
        <v>103</v>
      </c>
      <c r="G8" s="403">
        <f t="shared" ref="G8:G12" si="0">G7-D8+F8</f>
        <v>8103</v>
      </c>
      <c r="I8" s="361">
        <v>2</v>
      </c>
      <c r="J8" s="95" t="s">
        <v>211</v>
      </c>
      <c r="K8" s="95"/>
      <c r="L8" s="95"/>
      <c r="M8" s="95"/>
      <c r="N8" s="362"/>
    </row>
    <row r="9" spans="1:14" x14ac:dyDescent="0.25">
      <c r="A9" s="9" t="s">
        <v>115</v>
      </c>
      <c r="B9" s="309">
        <v>44379</v>
      </c>
      <c r="C9" s="10" t="s">
        <v>114</v>
      </c>
      <c r="D9" s="162">
        <v>82</v>
      </c>
      <c r="E9" s="310" t="s">
        <v>107</v>
      </c>
      <c r="F9" s="162"/>
      <c r="G9" s="403">
        <f t="shared" si="0"/>
        <v>8021</v>
      </c>
      <c r="I9" s="361">
        <v>3</v>
      </c>
      <c r="J9" s="433" t="s">
        <v>212</v>
      </c>
      <c r="K9" s="433"/>
      <c r="L9" s="433"/>
      <c r="M9" s="433"/>
      <c r="N9" s="520"/>
    </row>
    <row r="10" spans="1:14" ht="15" customHeight="1" x14ac:dyDescent="0.25">
      <c r="A10" s="9"/>
      <c r="B10" s="309">
        <v>44387</v>
      </c>
      <c r="C10" s="43" t="s">
        <v>113</v>
      </c>
      <c r="D10" s="162"/>
      <c r="E10" s="310" t="s">
        <v>107</v>
      </c>
      <c r="F10" s="162">
        <v>42</v>
      </c>
      <c r="G10" s="403">
        <f t="shared" si="0"/>
        <v>8063</v>
      </c>
      <c r="I10" s="361"/>
      <c r="J10" s="433"/>
      <c r="K10" s="433"/>
      <c r="L10" s="433"/>
      <c r="M10" s="433"/>
      <c r="N10" s="520"/>
    </row>
    <row r="11" spans="1:14" x14ac:dyDescent="0.25">
      <c r="A11" s="9"/>
      <c r="B11" s="309">
        <v>44392</v>
      </c>
      <c r="C11" s="10" t="s">
        <v>112</v>
      </c>
      <c r="D11" s="162"/>
      <c r="E11" s="310" t="s">
        <v>107</v>
      </c>
      <c r="F11" s="162">
        <v>3000</v>
      </c>
      <c r="G11" s="403">
        <f t="shared" si="0"/>
        <v>11063</v>
      </c>
      <c r="I11" s="361">
        <v>4</v>
      </c>
      <c r="J11" s="433" t="s">
        <v>213</v>
      </c>
      <c r="K11" s="433"/>
      <c r="L11" s="433"/>
      <c r="M11" s="433"/>
      <c r="N11" s="520"/>
    </row>
    <row r="12" spans="1:14" x14ac:dyDescent="0.25">
      <c r="A12" s="9">
        <v>195</v>
      </c>
      <c r="B12" s="309">
        <v>44392</v>
      </c>
      <c r="C12" s="10" t="s">
        <v>111</v>
      </c>
      <c r="D12" s="162">
        <v>1200</v>
      </c>
      <c r="E12" s="310" t="s">
        <v>107</v>
      </c>
      <c r="F12" s="162"/>
      <c r="G12" s="403">
        <f t="shared" si="0"/>
        <v>9863</v>
      </c>
      <c r="I12" s="361"/>
      <c r="J12" s="433"/>
      <c r="K12" s="433"/>
      <c r="L12" s="433"/>
      <c r="M12" s="433"/>
      <c r="N12" s="520"/>
    </row>
    <row r="13" spans="1:14" ht="15" customHeight="1" x14ac:dyDescent="0.25">
      <c r="A13" s="9"/>
      <c r="B13" s="309">
        <v>44402</v>
      </c>
      <c r="C13" s="10" t="s">
        <v>110</v>
      </c>
      <c r="D13" s="162"/>
      <c r="E13" s="310" t="s">
        <v>107</v>
      </c>
      <c r="F13" s="162">
        <v>2500</v>
      </c>
      <c r="G13" s="403">
        <f>G12-D13+F13</f>
        <v>12363</v>
      </c>
      <c r="I13" s="361">
        <v>5</v>
      </c>
      <c r="J13" s="95" t="s">
        <v>214</v>
      </c>
      <c r="K13" s="95"/>
      <c r="L13" s="95"/>
      <c r="M13" s="95"/>
      <c r="N13" s="362"/>
    </row>
    <row r="14" spans="1:14" x14ac:dyDescent="0.25">
      <c r="A14" s="9">
        <v>196</v>
      </c>
      <c r="B14" s="309">
        <v>44403</v>
      </c>
      <c r="C14" s="10" t="s">
        <v>108</v>
      </c>
      <c r="D14" s="162">
        <v>120</v>
      </c>
      <c r="E14" s="310" t="s">
        <v>107</v>
      </c>
      <c r="F14" s="162"/>
      <c r="G14" s="403">
        <f t="shared" ref="G14:G17" si="1">G13-D14+F14</f>
        <v>12243</v>
      </c>
      <c r="I14" s="420"/>
      <c r="J14" s="433" t="s">
        <v>355</v>
      </c>
      <c r="K14" s="433"/>
      <c r="L14" s="433"/>
      <c r="M14" s="433"/>
      <c r="N14" s="520"/>
    </row>
    <row r="15" spans="1:14" x14ac:dyDescent="0.25">
      <c r="A15" s="9">
        <v>197</v>
      </c>
      <c r="B15" s="309">
        <v>44403</v>
      </c>
      <c r="C15" s="10" t="s">
        <v>445</v>
      </c>
      <c r="D15" s="162">
        <v>80</v>
      </c>
      <c r="E15" s="310" t="s">
        <v>107</v>
      </c>
      <c r="F15" s="162"/>
      <c r="G15" s="403">
        <f t="shared" si="1"/>
        <v>12163</v>
      </c>
      <c r="I15" s="363"/>
      <c r="J15" s="521"/>
      <c r="K15" s="521"/>
      <c r="L15" s="521"/>
      <c r="M15" s="521"/>
      <c r="N15" s="522"/>
    </row>
    <row r="16" spans="1:14" x14ac:dyDescent="0.25">
      <c r="A16" s="9">
        <v>198</v>
      </c>
      <c r="B16" s="309">
        <v>44403</v>
      </c>
      <c r="C16" s="10" t="s">
        <v>428</v>
      </c>
      <c r="D16" s="162">
        <v>30</v>
      </c>
      <c r="E16" s="310" t="s">
        <v>107</v>
      </c>
      <c r="F16" s="162"/>
      <c r="G16" s="403">
        <f t="shared" si="1"/>
        <v>12133</v>
      </c>
    </row>
    <row r="17" spans="1:17" x14ac:dyDescent="0.25">
      <c r="A17" s="9">
        <v>199</v>
      </c>
      <c r="B17" s="309">
        <v>44403</v>
      </c>
      <c r="C17" s="10" t="s">
        <v>429</v>
      </c>
      <c r="D17" s="162">
        <v>20</v>
      </c>
      <c r="E17" s="310" t="s">
        <v>107</v>
      </c>
      <c r="F17" s="162"/>
      <c r="G17" s="403">
        <f t="shared" si="1"/>
        <v>12113</v>
      </c>
    </row>
    <row r="18" spans="1:17" ht="16.5" customHeight="1" x14ac:dyDescent="0.25">
      <c r="A18" s="12">
        <v>200</v>
      </c>
      <c r="B18" s="405">
        <v>44407</v>
      </c>
      <c r="C18" s="13" t="s">
        <v>106</v>
      </c>
      <c r="D18" s="431">
        <v>2250</v>
      </c>
      <c r="E18" s="407" t="s">
        <v>105</v>
      </c>
      <c r="F18" s="406"/>
      <c r="G18" s="181">
        <f>G17-D18</f>
        <v>9863</v>
      </c>
      <c r="P18" s="10"/>
      <c r="Q18" s="10"/>
    </row>
    <row r="19" spans="1:17" ht="15" customHeight="1" x14ac:dyDescent="0.25">
      <c r="I19" s="516" t="s">
        <v>157</v>
      </c>
      <c r="J19" s="517"/>
      <c r="K19" s="517"/>
      <c r="L19" s="517"/>
      <c r="M19" s="518"/>
    </row>
    <row r="20" spans="1:17" ht="14.25" customHeight="1" x14ac:dyDescent="0.25">
      <c r="I20" s="361" t="s">
        <v>109</v>
      </c>
      <c r="J20" s="95"/>
      <c r="K20" s="95"/>
      <c r="L20" s="95"/>
      <c r="M20" s="429">
        <f>F48</f>
        <v>12113</v>
      </c>
    </row>
    <row r="21" spans="1:17" ht="15" customHeight="1" x14ac:dyDescent="0.3">
      <c r="A21" s="506" t="s">
        <v>103</v>
      </c>
      <c r="B21" s="507"/>
      <c r="C21" s="507"/>
      <c r="D21" s="507"/>
      <c r="E21" s="507"/>
      <c r="F21" s="507"/>
      <c r="G21" s="508"/>
      <c r="I21" s="361" t="s">
        <v>434</v>
      </c>
      <c r="J21" s="95"/>
      <c r="K21" s="95"/>
      <c r="L21" s="95"/>
      <c r="M21" s="430">
        <v>-2250</v>
      </c>
    </row>
    <row r="22" spans="1:17" ht="14.25" customHeight="1" x14ac:dyDescent="0.3">
      <c r="A22" s="509" t="s">
        <v>102</v>
      </c>
      <c r="B22" s="510"/>
      <c r="C22" s="408"/>
      <c r="D22" s="511" t="s">
        <v>101</v>
      </c>
      <c r="E22" s="511"/>
      <c r="F22" s="511"/>
      <c r="G22" s="512"/>
      <c r="I22" s="363" t="s">
        <v>104</v>
      </c>
      <c r="J22" s="364"/>
      <c r="K22" s="364"/>
      <c r="L22" s="364"/>
      <c r="M22" s="432">
        <f>SUM(M20:M21)</f>
        <v>9863</v>
      </c>
    </row>
    <row r="23" spans="1:17" ht="14.25" customHeight="1" x14ac:dyDescent="0.3">
      <c r="A23" s="409"/>
      <c r="B23" s="410"/>
      <c r="C23" s="410"/>
      <c r="D23" s="513" t="s">
        <v>430</v>
      </c>
      <c r="E23" s="513"/>
      <c r="F23" s="513"/>
      <c r="G23" s="514"/>
    </row>
    <row r="24" spans="1:17" ht="14.25" customHeight="1" x14ac:dyDescent="0.3">
      <c r="A24" s="509" t="s">
        <v>100</v>
      </c>
      <c r="B24" s="510"/>
      <c r="C24" s="510"/>
      <c r="D24" s="411"/>
      <c r="E24" s="411"/>
      <c r="F24" s="411"/>
      <c r="G24" s="412"/>
    </row>
    <row r="25" spans="1:17" ht="18.75" x14ac:dyDescent="0.3">
      <c r="A25" s="519" t="s">
        <v>99</v>
      </c>
      <c r="B25" s="505"/>
      <c r="C25" s="410"/>
      <c r="D25" s="411"/>
      <c r="E25" s="411"/>
      <c r="F25" s="411"/>
      <c r="G25" s="412"/>
    </row>
    <row r="26" spans="1:17" ht="16.5" customHeight="1" x14ac:dyDescent="0.3">
      <c r="A26" s="519" t="s">
        <v>98</v>
      </c>
      <c r="B26" s="505"/>
      <c r="C26" s="410"/>
      <c r="D26" s="411"/>
      <c r="E26" s="411"/>
      <c r="F26" s="411"/>
      <c r="G26" s="412"/>
      <c r="N26" s="91"/>
    </row>
    <row r="27" spans="1:17" ht="18.75" x14ac:dyDescent="0.3">
      <c r="A27" s="519" t="s">
        <v>97</v>
      </c>
      <c r="B27" s="505"/>
      <c r="C27" s="410"/>
      <c r="D27" s="411"/>
      <c r="E27" s="411"/>
      <c r="F27" s="411"/>
      <c r="G27" s="412"/>
    </row>
    <row r="28" spans="1:17" ht="18.75" x14ac:dyDescent="0.3">
      <c r="A28" s="409"/>
      <c r="B28" s="410" t="s">
        <v>96</v>
      </c>
      <c r="C28" s="287"/>
      <c r="D28" s="411"/>
      <c r="E28" s="411"/>
      <c r="F28" s="411"/>
      <c r="G28" s="412"/>
    </row>
    <row r="29" spans="1:17" x14ac:dyDescent="0.25">
      <c r="A29" s="9"/>
      <c r="B29" s="209" t="s">
        <v>87</v>
      </c>
      <c r="C29" s="209"/>
      <c r="D29" s="413"/>
      <c r="E29" s="413">
        <v>8000</v>
      </c>
      <c r="F29" s="162"/>
      <c r="G29" s="403"/>
    </row>
    <row r="30" spans="1:17" x14ac:dyDescent="0.25">
      <c r="A30" s="9"/>
      <c r="B30" s="10" t="s">
        <v>95</v>
      </c>
      <c r="C30" s="10"/>
      <c r="D30" s="162"/>
      <c r="E30" s="162">
        <v>5645</v>
      </c>
      <c r="F30" s="162"/>
      <c r="G30" s="403"/>
    </row>
    <row r="31" spans="1:17" x14ac:dyDescent="0.25">
      <c r="A31" s="9"/>
      <c r="B31" s="10" t="s">
        <v>94</v>
      </c>
      <c r="C31" s="10"/>
      <c r="D31" s="162"/>
      <c r="E31" s="162">
        <f>E47</f>
        <v>1532</v>
      </c>
      <c r="F31" s="162"/>
      <c r="G31" s="403"/>
    </row>
    <row r="32" spans="1:17" ht="15.75" customHeight="1" x14ac:dyDescent="0.25">
      <c r="A32" s="9"/>
      <c r="B32" s="209" t="s">
        <v>80</v>
      </c>
      <c r="C32" s="209"/>
      <c r="D32" s="413"/>
      <c r="E32" s="413">
        <f>E29+E30-E31</f>
        <v>12113</v>
      </c>
      <c r="F32" s="162"/>
      <c r="G32" s="403"/>
    </row>
    <row r="33" spans="1:14" x14ac:dyDescent="0.25">
      <c r="A33" s="9"/>
      <c r="B33" s="10"/>
      <c r="C33" s="10"/>
      <c r="D33" s="162"/>
      <c r="E33" s="162"/>
      <c r="F33" s="162"/>
      <c r="G33" s="403"/>
    </row>
    <row r="34" spans="1:14" s="90" customFormat="1" x14ac:dyDescent="0.25">
      <c r="A34" s="9"/>
      <c r="B34" s="209" t="s">
        <v>93</v>
      </c>
      <c r="C34" s="10"/>
      <c r="D34" s="162"/>
      <c r="E34" s="162"/>
      <c r="F34" s="162"/>
      <c r="G34" s="403"/>
      <c r="I34"/>
      <c r="J34"/>
      <c r="K34"/>
      <c r="L34"/>
      <c r="M34"/>
      <c r="N34"/>
    </row>
    <row r="35" spans="1:14" x14ac:dyDescent="0.25">
      <c r="A35" s="206"/>
      <c r="B35" s="205" t="s">
        <v>92</v>
      </c>
      <c r="C35" s="205" t="s">
        <v>91</v>
      </c>
      <c r="D35" s="308" t="s">
        <v>90</v>
      </c>
      <c r="E35" s="308" t="s">
        <v>89</v>
      </c>
      <c r="F35" s="308" t="s">
        <v>88</v>
      </c>
      <c r="G35" s="404"/>
      <c r="N35" s="90"/>
    </row>
    <row r="36" spans="1:14" x14ac:dyDescent="0.25">
      <c r="A36" s="9"/>
      <c r="B36" s="505" t="s">
        <v>87</v>
      </c>
      <c r="C36" s="505"/>
      <c r="D36" s="162"/>
      <c r="E36" s="162"/>
      <c r="F36" s="413">
        <v>8000</v>
      </c>
      <c r="G36" s="403"/>
      <c r="I36" s="90"/>
      <c r="J36" s="90"/>
      <c r="K36" s="90"/>
      <c r="L36" s="90"/>
      <c r="M36" s="90"/>
    </row>
    <row r="37" spans="1:14" x14ac:dyDescent="0.25">
      <c r="A37" s="9"/>
      <c r="B37" s="309">
        <v>44379</v>
      </c>
      <c r="C37" s="10" t="s">
        <v>83</v>
      </c>
      <c r="D37" s="162">
        <v>103</v>
      </c>
      <c r="E37" s="162"/>
      <c r="F37" s="162">
        <f t="shared" ref="F37:F46" si="2">F36+D37-E37</f>
        <v>8103</v>
      </c>
      <c r="G37" s="403"/>
    </row>
    <row r="38" spans="1:14" x14ac:dyDescent="0.25">
      <c r="A38" s="9"/>
      <c r="B38" s="309">
        <v>44379</v>
      </c>
      <c r="C38" s="10" t="s">
        <v>86</v>
      </c>
      <c r="D38" s="162"/>
      <c r="E38" s="162">
        <v>82</v>
      </c>
      <c r="F38" s="162">
        <f t="shared" si="2"/>
        <v>8021</v>
      </c>
      <c r="G38" s="403"/>
    </row>
    <row r="39" spans="1:14" x14ac:dyDescent="0.25">
      <c r="A39" s="9"/>
      <c r="B39" s="309">
        <v>44387</v>
      </c>
      <c r="C39" s="10" t="s">
        <v>85</v>
      </c>
      <c r="D39" s="162">
        <v>42</v>
      </c>
      <c r="E39" s="162"/>
      <c r="F39" s="162">
        <f t="shared" si="2"/>
        <v>8063</v>
      </c>
      <c r="G39" s="403"/>
      <c r="N39" s="52"/>
    </row>
    <row r="40" spans="1:14" x14ac:dyDescent="0.25">
      <c r="A40" s="9"/>
      <c r="B40" s="309">
        <v>44392</v>
      </c>
      <c r="C40" s="10" t="s">
        <v>83</v>
      </c>
      <c r="D40" s="162">
        <v>3000</v>
      </c>
      <c r="E40" s="162"/>
      <c r="F40" s="162">
        <f t="shared" si="2"/>
        <v>11063</v>
      </c>
      <c r="G40" s="403"/>
    </row>
    <row r="41" spans="1:14" x14ac:dyDescent="0.25">
      <c r="A41" s="9"/>
      <c r="B41" s="309">
        <v>44393</v>
      </c>
      <c r="C41" s="10" t="s">
        <v>84</v>
      </c>
      <c r="D41" s="162"/>
      <c r="E41" s="162">
        <v>1200</v>
      </c>
      <c r="F41" s="162">
        <f t="shared" si="2"/>
        <v>9863</v>
      </c>
      <c r="G41" s="403"/>
    </row>
    <row r="42" spans="1:14" x14ac:dyDescent="0.25">
      <c r="A42" s="9"/>
      <c r="B42" s="309">
        <v>44402</v>
      </c>
      <c r="C42" s="10" t="s">
        <v>83</v>
      </c>
      <c r="D42" s="162">
        <v>2500</v>
      </c>
      <c r="E42" s="162"/>
      <c r="F42" s="162">
        <f t="shared" si="2"/>
        <v>12363</v>
      </c>
      <c r="G42" s="403"/>
    </row>
    <row r="43" spans="1:14" x14ac:dyDescent="0.25">
      <c r="A43" s="9"/>
      <c r="B43" s="309">
        <v>44406</v>
      </c>
      <c r="C43" s="10" t="s">
        <v>82</v>
      </c>
      <c r="D43" s="162"/>
      <c r="E43" s="162">
        <v>120</v>
      </c>
      <c r="F43" s="162">
        <f t="shared" si="2"/>
        <v>12243</v>
      </c>
      <c r="G43" s="403"/>
    </row>
    <row r="44" spans="1:14" x14ac:dyDescent="0.25">
      <c r="A44" s="9"/>
      <c r="B44" s="309">
        <v>44406</v>
      </c>
      <c r="C44" s="10" t="s">
        <v>431</v>
      </c>
      <c r="D44" s="162"/>
      <c r="E44" s="162">
        <v>80</v>
      </c>
      <c r="F44" s="162">
        <f t="shared" si="2"/>
        <v>12163</v>
      </c>
      <c r="G44" s="403"/>
    </row>
    <row r="45" spans="1:14" x14ac:dyDescent="0.25">
      <c r="A45" s="9"/>
      <c r="B45" s="309">
        <v>44408</v>
      </c>
      <c r="C45" s="10" t="s">
        <v>432</v>
      </c>
      <c r="D45" s="162"/>
      <c r="E45" s="162">
        <v>30</v>
      </c>
      <c r="F45" s="162">
        <f t="shared" si="2"/>
        <v>12133</v>
      </c>
      <c r="G45" s="403"/>
    </row>
    <row r="46" spans="1:14" x14ac:dyDescent="0.25">
      <c r="A46" s="9"/>
      <c r="B46" s="309">
        <v>44408</v>
      </c>
      <c r="C46" s="10" t="s">
        <v>433</v>
      </c>
      <c r="D46" s="162"/>
      <c r="E46" s="162">
        <v>20</v>
      </c>
      <c r="F46" s="162">
        <f t="shared" si="2"/>
        <v>12113</v>
      </c>
      <c r="G46" s="403"/>
    </row>
    <row r="47" spans="1:14" x14ac:dyDescent="0.25">
      <c r="A47" s="9"/>
      <c r="B47" s="10" t="s">
        <v>81</v>
      </c>
      <c r="C47" s="10"/>
      <c r="D47" s="162">
        <f>SUM(D37:D46)</f>
        <v>5645</v>
      </c>
      <c r="E47" s="162">
        <f>SUM(E37:E46)</f>
        <v>1532</v>
      </c>
      <c r="F47" s="162"/>
      <c r="G47" s="403"/>
    </row>
    <row r="48" spans="1:14" x14ac:dyDescent="0.25">
      <c r="A48" s="9"/>
      <c r="B48" s="209" t="s">
        <v>80</v>
      </c>
      <c r="C48" s="209"/>
      <c r="D48" s="413"/>
      <c r="E48" s="413"/>
      <c r="F48" s="414">
        <f>F36+D47-E47</f>
        <v>12113</v>
      </c>
      <c r="G48" s="403"/>
    </row>
    <row r="49" spans="1:7" x14ac:dyDescent="0.25">
      <c r="A49" s="12"/>
      <c r="B49" s="13"/>
      <c r="C49" s="13"/>
      <c r="D49" s="406"/>
      <c r="E49" s="406"/>
      <c r="F49" s="406"/>
      <c r="G49" s="180"/>
    </row>
  </sheetData>
  <mergeCells count="16">
    <mergeCell ref="I3:N4"/>
    <mergeCell ref="B36:C36"/>
    <mergeCell ref="A3:G3"/>
    <mergeCell ref="A21:G21"/>
    <mergeCell ref="A22:B22"/>
    <mergeCell ref="D22:G22"/>
    <mergeCell ref="D23:G23"/>
    <mergeCell ref="J7:L7"/>
    <mergeCell ref="I19:M19"/>
    <mergeCell ref="A25:B25"/>
    <mergeCell ref="A26:B26"/>
    <mergeCell ref="A27:B27"/>
    <mergeCell ref="A24:C24"/>
    <mergeCell ref="J9:N10"/>
    <mergeCell ref="J11:N12"/>
    <mergeCell ref="J14:N15"/>
  </mergeCells>
  <printOptions horizontalCentered="1"/>
  <pageMargins left="0.25" right="0.25" top="0.5" bottom="0.5" header="0.3" footer="0.3"/>
  <pageSetup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2862-8664-4723-8A6C-01710A26AAB3}">
  <sheetPr>
    <pageSetUpPr fitToPage="1"/>
  </sheetPr>
  <dimension ref="A1:R39"/>
  <sheetViews>
    <sheetView topLeftCell="A21" zoomScaleNormal="100" workbookViewId="0">
      <selection activeCell="W35" sqref="W35"/>
    </sheetView>
  </sheetViews>
  <sheetFormatPr defaultRowHeight="15" x14ac:dyDescent="0.25"/>
  <cols>
    <col min="1" max="1" width="2.85546875" customWidth="1"/>
    <col min="2" max="2" width="3.28515625" customWidth="1"/>
    <col min="3" max="3" width="23.85546875" customWidth="1"/>
    <col min="4" max="4" width="11.28515625" style="1" customWidth="1"/>
    <col min="5" max="5" width="12.5703125" style="1" hidden="1" customWidth="1"/>
    <col min="6" max="6" width="7.140625" customWidth="1"/>
    <col min="7" max="8" width="3.140625" customWidth="1"/>
    <col min="9" max="9" width="27.85546875" customWidth="1"/>
    <col min="10" max="10" width="12.7109375" style="1" customWidth="1"/>
    <col min="11" max="11" width="11.42578125" style="1" customWidth="1"/>
    <col min="12" max="12" width="12.7109375" style="1" customWidth="1"/>
    <col min="13" max="13" width="6" customWidth="1"/>
    <col min="14" max="14" width="11.5703125" bestFit="1" customWidth="1"/>
    <col min="15" max="15" width="4.140625" customWidth="1"/>
    <col min="16" max="16" width="12" style="138" customWidth="1"/>
    <col min="17" max="17" width="4.140625" customWidth="1"/>
    <col min="18" max="18" width="11.5703125" style="138" customWidth="1"/>
    <col min="19" max="19" width="11.5703125" bestFit="1" customWidth="1"/>
  </cols>
  <sheetData>
    <row r="1" spans="1:18" ht="45.75" customHeight="1" x14ac:dyDescent="0.25">
      <c r="A1" s="460" t="s">
        <v>390</v>
      </c>
      <c r="B1" s="461"/>
      <c r="C1" s="461"/>
      <c r="D1" s="461"/>
      <c r="E1" s="461"/>
      <c r="F1" s="461"/>
      <c r="G1" s="461"/>
      <c r="H1" s="461"/>
      <c r="I1" s="461"/>
      <c r="J1" s="461"/>
      <c r="K1" s="461"/>
      <c r="L1" s="461"/>
      <c r="M1" s="461"/>
      <c r="N1" s="461"/>
      <c r="O1" s="461"/>
      <c r="P1" s="461"/>
      <c r="Q1" s="461"/>
      <c r="R1" s="462"/>
    </row>
    <row r="2" spans="1:18" ht="15.75" x14ac:dyDescent="0.25">
      <c r="A2" s="457" t="s">
        <v>40</v>
      </c>
      <c r="B2" s="458"/>
      <c r="C2" s="458"/>
      <c r="D2" s="458"/>
      <c r="E2" s="222"/>
      <c r="F2" s="9"/>
      <c r="G2" s="457" t="s">
        <v>0</v>
      </c>
      <c r="H2" s="458"/>
      <c r="I2" s="458"/>
      <c r="J2" s="458"/>
      <c r="K2" s="458"/>
      <c r="L2" s="459"/>
    </row>
    <row r="3" spans="1:18" ht="15.75" x14ac:dyDescent="0.25">
      <c r="A3" s="219"/>
      <c r="B3" s="220"/>
      <c r="C3" s="220"/>
      <c r="D3" s="223"/>
      <c r="E3" s="226" t="s">
        <v>386</v>
      </c>
      <c r="F3" s="9"/>
      <c r="G3" s="219"/>
      <c r="H3" s="220"/>
      <c r="I3" s="220"/>
      <c r="J3" s="220"/>
      <c r="K3" s="220"/>
      <c r="L3" s="221"/>
    </row>
    <row r="4" spans="1:18" x14ac:dyDescent="0.25">
      <c r="A4" s="12"/>
      <c r="B4" s="13"/>
      <c r="C4" s="13"/>
      <c r="D4" s="224" t="s">
        <v>217</v>
      </c>
      <c r="E4" s="227" t="s">
        <v>43</v>
      </c>
      <c r="F4" s="9"/>
      <c r="G4" s="12"/>
      <c r="H4" s="13"/>
      <c r="I4" s="13"/>
      <c r="J4" s="224" t="s">
        <v>215</v>
      </c>
      <c r="K4" s="224" t="s">
        <v>216</v>
      </c>
      <c r="L4" s="225" t="s">
        <v>34</v>
      </c>
    </row>
    <row r="5" spans="1:18" x14ac:dyDescent="0.25">
      <c r="A5" s="5" t="s">
        <v>22</v>
      </c>
      <c r="B5" s="6"/>
      <c r="C5" s="6"/>
      <c r="D5" s="7"/>
      <c r="E5" s="7"/>
      <c r="F5" s="9"/>
      <c r="G5" s="20" t="s">
        <v>6</v>
      </c>
      <c r="H5" s="10"/>
      <c r="I5" s="10"/>
      <c r="J5" s="3"/>
      <c r="K5" s="3"/>
      <c r="L5" s="11"/>
    </row>
    <row r="6" spans="1:18" x14ac:dyDescent="0.25">
      <c r="A6" s="20"/>
      <c r="B6" s="135" t="s">
        <v>224</v>
      </c>
      <c r="C6" s="10"/>
      <c r="D6" s="3"/>
      <c r="E6" s="3"/>
      <c r="F6" s="9"/>
      <c r="G6" s="9"/>
      <c r="H6" s="10" t="s">
        <v>23</v>
      </c>
      <c r="I6" s="10"/>
      <c r="J6" s="3"/>
      <c r="K6" s="3"/>
      <c r="L6" s="11"/>
    </row>
    <row r="7" spans="1:18" x14ac:dyDescent="0.25">
      <c r="A7" s="9"/>
      <c r="B7" s="10" t="s">
        <v>1</v>
      </c>
      <c r="C7" s="10"/>
      <c r="D7" s="3">
        <v>2063</v>
      </c>
      <c r="E7" s="3">
        <v>3480</v>
      </c>
      <c r="F7" s="9"/>
      <c r="G7" s="9"/>
      <c r="H7" s="10"/>
      <c r="I7" s="10" t="s">
        <v>7</v>
      </c>
      <c r="J7" s="3">
        <v>8000</v>
      </c>
      <c r="K7" s="3">
        <v>9863</v>
      </c>
      <c r="L7" s="11">
        <f>K7-J7</f>
        <v>1863</v>
      </c>
    </row>
    <row r="8" spans="1:18" x14ac:dyDescent="0.25">
      <c r="A8" s="9"/>
      <c r="B8" s="10" t="s">
        <v>36</v>
      </c>
      <c r="C8" s="10"/>
      <c r="D8" s="3">
        <v>3000</v>
      </c>
      <c r="E8" s="3">
        <v>3200</v>
      </c>
      <c r="F8" s="9"/>
      <c r="G8" s="9"/>
      <c r="H8" s="10"/>
      <c r="I8" s="10" t="s">
        <v>8</v>
      </c>
      <c r="J8" s="2">
        <v>4500</v>
      </c>
      <c r="K8" s="2">
        <v>4500</v>
      </c>
      <c r="L8" s="11"/>
    </row>
    <row r="9" spans="1:18" x14ac:dyDescent="0.25">
      <c r="A9" s="9"/>
      <c r="B9" s="10" t="s">
        <v>3</v>
      </c>
      <c r="C9" s="10"/>
      <c r="D9" s="2">
        <v>0</v>
      </c>
      <c r="E9" s="2">
        <v>1200</v>
      </c>
      <c r="F9" s="9"/>
      <c r="G9" s="9"/>
      <c r="H9" s="10"/>
      <c r="I9" s="10"/>
      <c r="J9" s="3">
        <f>SUM(J7:J8)</f>
        <v>12500</v>
      </c>
      <c r="K9" s="3">
        <f>SUM(K7:K8)</f>
        <v>14363</v>
      </c>
      <c r="L9" s="11"/>
    </row>
    <row r="10" spans="1:18" x14ac:dyDescent="0.25">
      <c r="A10" s="9"/>
      <c r="B10" s="10"/>
      <c r="C10" s="10"/>
      <c r="D10" s="3">
        <f>SUM(D7:D9)</f>
        <v>5063</v>
      </c>
      <c r="E10" s="3">
        <f>SUM(E7:E9)</f>
        <v>7880</v>
      </c>
      <c r="F10" s="9"/>
      <c r="G10" s="9"/>
      <c r="H10" s="10" t="s">
        <v>24</v>
      </c>
      <c r="I10" s="10"/>
      <c r="J10" s="3"/>
      <c r="K10" s="3"/>
      <c r="L10" s="11"/>
    </row>
    <row r="11" spans="1:18" x14ac:dyDescent="0.25">
      <c r="A11" s="9"/>
      <c r="B11" s="135" t="s">
        <v>225</v>
      </c>
      <c r="C11" s="10"/>
      <c r="D11" s="3"/>
      <c r="E11" s="3"/>
      <c r="F11" s="9"/>
      <c r="G11" s="9"/>
      <c r="H11" s="10"/>
      <c r="I11" s="10" t="s">
        <v>25</v>
      </c>
      <c r="J11" s="2">
        <v>1500</v>
      </c>
      <c r="K11" s="2">
        <v>0</v>
      </c>
      <c r="L11" s="11">
        <f>K11-J11</f>
        <v>-1500</v>
      </c>
    </row>
    <row r="12" spans="1:18" x14ac:dyDescent="0.25">
      <c r="A12" s="9"/>
      <c r="B12" s="10" t="s">
        <v>2</v>
      </c>
      <c r="C12" s="10"/>
      <c r="D12" s="3"/>
      <c r="E12" s="3"/>
      <c r="F12" s="9"/>
      <c r="G12" s="12"/>
      <c r="H12" s="13"/>
      <c r="I12" s="14" t="s">
        <v>29</v>
      </c>
      <c r="J12" s="15">
        <f>J11+J9</f>
        <v>14000</v>
      </c>
      <c r="K12" s="269">
        <f>K11+K9</f>
        <v>14363</v>
      </c>
      <c r="L12" s="16"/>
    </row>
    <row r="13" spans="1:18" x14ac:dyDescent="0.25">
      <c r="A13" s="9"/>
      <c r="B13" s="10"/>
      <c r="C13" s="10" t="s">
        <v>32</v>
      </c>
      <c r="D13" s="3">
        <v>0</v>
      </c>
      <c r="E13" s="3">
        <v>10000</v>
      </c>
      <c r="F13" s="9"/>
    </row>
    <row r="14" spans="1:18" x14ac:dyDescent="0.25">
      <c r="A14" s="9"/>
      <c r="B14" s="10"/>
      <c r="C14" s="10" t="s">
        <v>15</v>
      </c>
      <c r="D14" s="3">
        <v>2000</v>
      </c>
      <c r="E14" s="3">
        <v>2300</v>
      </c>
      <c r="F14" s="9"/>
      <c r="G14" s="5" t="s">
        <v>9</v>
      </c>
      <c r="H14" s="6"/>
      <c r="I14" s="6"/>
      <c r="J14" s="7"/>
      <c r="K14" s="7"/>
      <c r="L14" s="8"/>
    </row>
    <row r="15" spans="1:18" x14ac:dyDescent="0.25">
      <c r="A15" s="9"/>
      <c r="B15" s="10"/>
      <c r="C15" s="10" t="s">
        <v>378</v>
      </c>
      <c r="D15" s="2">
        <v>500</v>
      </c>
      <c r="E15" s="2">
        <v>700</v>
      </c>
      <c r="F15" s="9"/>
      <c r="G15" s="9"/>
      <c r="H15" s="10" t="s">
        <v>26</v>
      </c>
      <c r="I15" s="10"/>
      <c r="J15" s="3"/>
      <c r="K15" s="3"/>
      <c r="L15" s="11"/>
    </row>
    <row r="16" spans="1:18" x14ac:dyDescent="0.25">
      <c r="A16" s="9"/>
      <c r="B16" s="10"/>
      <c r="C16" s="10"/>
      <c r="D16" s="3">
        <f>SUM(D13:D15)</f>
        <v>2500</v>
      </c>
      <c r="E16" s="3">
        <f>SUM(E13:E15)</f>
        <v>13000</v>
      </c>
      <c r="F16" s="9"/>
      <c r="G16" s="9"/>
      <c r="H16" s="10"/>
      <c r="I16" s="10" t="s">
        <v>10</v>
      </c>
      <c r="J16" s="3">
        <v>0</v>
      </c>
      <c r="K16" s="3">
        <v>0</v>
      </c>
      <c r="L16" s="11"/>
    </row>
    <row r="17" spans="1:14" x14ac:dyDescent="0.25">
      <c r="A17" s="9"/>
      <c r="B17" s="10"/>
      <c r="C17" s="10"/>
      <c r="D17" s="3"/>
      <c r="E17" s="3"/>
      <c r="F17" s="9"/>
      <c r="G17" s="9"/>
      <c r="H17" s="10"/>
      <c r="I17" s="10" t="s">
        <v>11</v>
      </c>
      <c r="J17" s="3">
        <v>0</v>
      </c>
      <c r="K17" s="3">
        <v>0</v>
      </c>
      <c r="L17" s="11"/>
    </row>
    <row r="18" spans="1:14" x14ac:dyDescent="0.25">
      <c r="A18" s="12"/>
      <c r="B18" s="13"/>
      <c r="C18" s="14" t="s">
        <v>38</v>
      </c>
      <c r="D18" s="261">
        <f>D16+D10</f>
        <v>7563</v>
      </c>
      <c r="E18" s="15">
        <f>E16+E10</f>
        <v>20880</v>
      </c>
      <c r="F18" s="9"/>
      <c r="G18" s="9"/>
      <c r="H18" s="10"/>
      <c r="I18" s="10" t="s">
        <v>18</v>
      </c>
      <c r="J18" s="3">
        <v>0</v>
      </c>
      <c r="K18" s="3">
        <v>0</v>
      </c>
      <c r="L18" s="11"/>
    </row>
    <row r="19" spans="1:14" x14ac:dyDescent="0.25">
      <c r="E19" s="32"/>
      <c r="F19" s="228"/>
      <c r="G19" s="9"/>
      <c r="H19" s="10" t="s">
        <v>27</v>
      </c>
      <c r="I19" s="10"/>
      <c r="J19" s="3"/>
      <c r="K19" s="3"/>
      <c r="L19" s="11"/>
    </row>
    <row r="20" spans="1:14" x14ac:dyDescent="0.25">
      <c r="A20" s="5" t="s">
        <v>21</v>
      </c>
      <c r="B20" s="6"/>
      <c r="C20" s="6"/>
      <c r="D20" s="7"/>
      <c r="E20" s="7"/>
      <c r="F20" s="9"/>
      <c r="G20" s="9"/>
      <c r="H20" s="10"/>
      <c r="I20" s="10" t="s">
        <v>17</v>
      </c>
      <c r="J20" s="2">
        <v>2000</v>
      </c>
      <c r="K20" s="2">
        <v>0</v>
      </c>
      <c r="L20" s="11">
        <f>K20-J20</f>
        <v>-2000</v>
      </c>
    </row>
    <row r="21" spans="1:14" x14ac:dyDescent="0.25">
      <c r="A21" s="20"/>
      <c r="B21" s="135" t="s">
        <v>220</v>
      </c>
      <c r="C21" s="10"/>
      <c r="D21" s="3"/>
      <c r="E21" s="3"/>
      <c r="F21" s="9"/>
      <c r="G21" s="9"/>
      <c r="H21" s="10"/>
      <c r="I21" s="17" t="s">
        <v>30</v>
      </c>
      <c r="J21" s="18">
        <f>SUM(J16:J20)</f>
        <v>2000</v>
      </c>
      <c r="K21" s="140">
        <f>SUM(K16:K20)</f>
        <v>0</v>
      </c>
      <c r="L21" s="19"/>
    </row>
    <row r="22" spans="1:14" x14ac:dyDescent="0.25">
      <c r="A22" s="9"/>
      <c r="B22" s="10" t="s">
        <v>37</v>
      </c>
      <c r="C22" s="10"/>
      <c r="D22" s="3">
        <v>2700</v>
      </c>
      <c r="E22" s="3">
        <v>2500</v>
      </c>
      <c r="F22" s="9"/>
      <c r="G22" s="20" t="s">
        <v>13</v>
      </c>
      <c r="H22" s="10"/>
      <c r="I22" s="10"/>
      <c r="J22" s="3"/>
      <c r="K22" s="3"/>
      <c r="L22" s="11"/>
      <c r="M22" s="52"/>
      <c r="N22" s="4"/>
    </row>
    <row r="23" spans="1:14" x14ac:dyDescent="0.25">
      <c r="A23" s="9"/>
      <c r="B23" s="10" t="s">
        <v>4</v>
      </c>
      <c r="C23" s="10"/>
      <c r="D23" s="3">
        <v>0</v>
      </c>
      <c r="E23" s="3">
        <v>200</v>
      </c>
      <c r="F23" s="9"/>
      <c r="G23" s="9"/>
      <c r="H23" s="10" t="s">
        <v>19</v>
      </c>
      <c r="I23" s="10"/>
      <c r="J23" s="3"/>
      <c r="K23" s="3"/>
      <c r="L23" s="11"/>
    </row>
    <row r="24" spans="1:14" x14ac:dyDescent="0.25">
      <c r="A24" s="9"/>
      <c r="B24" s="10" t="s">
        <v>5</v>
      </c>
      <c r="C24" s="10"/>
      <c r="D24" s="2">
        <v>0</v>
      </c>
      <c r="E24" s="2">
        <v>450</v>
      </c>
      <c r="F24" s="9"/>
      <c r="G24" s="9"/>
      <c r="H24" s="10"/>
      <c r="I24" s="10" t="s">
        <v>14</v>
      </c>
      <c r="J24" s="3">
        <v>500</v>
      </c>
      <c r="K24" s="3">
        <v>500</v>
      </c>
      <c r="L24" s="11"/>
    </row>
    <row r="25" spans="1:14" x14ac:dyDescent="0.25">
      <c r="A25" s="9"/>
      <c r="B25" s="10"/>
      <c r="C25" s="10"/>
      <c r="D25" s="3">
        <f>SUM(D22:D24)</f>
        <v>2700</v>
      </c>
      <c r="E25" s="3">
        <f>SUM(E22:E24)</f>
        <v>3150</v>
      </c>
      <c r="F25" s="9"/>
      <c r="G25" s="9"/>
      <c r="H25" s="10"/>
      <c r="I25" s="10" t="s">
        <v>15</v>
      </c>
      <c r="J25" s="3">
        <v>0</v>
      </c>
      <c r="K25" s="3">
        <v>0</v>
      </c>
      <c r="L25" s="11"/>
    </row>
    <row r="26" spans="1:14" x14ac:dyDescent="0.25">
      <c r="A26" s="9"/>
      <c r="B26" s="135" t="s">
        <v>221</v>
      </c>
      <c r="C26" s="10"/>
      <c r="D26" s="3"/>
      <c r="E26" s="3"/>
      <c r="F26" s="9"/>
      <c r="G26" s="9"/>
      <c r="H26" s="10"/>
      <c r="I26" s="10" t="s">
        <v>16</v>
      </c>
      <c r="J26" s="2">
        <v>0</v>
      </c>
      <c r="K26" s="2">
        <v>0</v>
      </c>
      <c r="L26" s="11"/>
    </row>
    <row r="27" spans="1:14" x14ac:dyDescent="0.25">
      <c r="A27" s="9"/>
      <c r="B27" s="148" t="s">
        <v>12</v>
      </c>
      <c r="C27" s="149"/>
      <c r="D27" s="3"/>
      <c r="E27" s="3"/>
      <c r="F27" s="9"/>
      <c r="G27" s="9"/>
      <c r="H27" s="10"/>
      <c r="I27" s="10"/>
      <c r="J27" s="3">
        <f>SUM(J24:J26)</f>
        <v>500</v>
      </c>
      <c r="K27" s="3">
        <f>SUM(K24:K26)</f>
        <v>500</v>
      </c>
      <c r="L27" s="11"/>
    </row>
    <row r="28" spans="1:14" x14ac:dyDescent="0.25">
      <c r="A28" s="9"/>
      <c r="B28" s="135"/>
      <c r="C28" s="10" t="s">
        <v>32</v>
      </c>
      <c r="D28" s="3">
        <v>0</v>
      </c>
      <c r="E28" s="3">
        <v>500</v>
      </c>
      <c r="F28" s="9"/>
      <c r="G28" s="9"/>
      <c r="H28" s="10" t="s">
        <v>20</v>
      </c>
      <c r="I28" s="10"/>
      <c r="J28" s="3"/>
      <c r="K28" s="3"/>
      <c r="L28" s="11"/>
    </row>
    <row r="29" spans="1:14" x14ac:dyDescent="0.25">
      <c r="A29" s="9"/>
      <c r="B29" s="135"/>
      <c r="C29" s="10" t="s">
        <v>15</v>
      </c>
      <c r="D29" s="3">
        <v>230</v>
      </c>
      <c r="E29" s="3">
        <v>270</v>
      </c>
      <c r="F29" s="9"/>
      <c r="G29" s="9"/>
      <c r="H29" s="10"/>
      <c r="I29" s="10" t="s">
        <v>28</v>
      </c>
      <c r="J29" s="2">
        <f>J12-J21-J27</f>
        <v>11500</v>
      </c>
      <c r="K29" s="2">
        <f>K12-K21-K27</f>
        <v>13863</v>
      </c>
      <c r="L29" s="45">
        <f>K29-J29</f>
        <v>2363</v>
      </c>
    </row>
    <row r="30" spans="1:14" x14ac:dyDescent="0.25">
      <c r="A30" s="9"/>
      <c r="B30" s="135"/>
      <c r="C30" s="10" t="s">
        <v>377</v>
      </c>
      <c r="D30" s="3">
        <v>20</v>
      </c>
      <c r="E30" s="3">
        <v>30</v>
      </c>
      <c r="F30" s="9"/>
      <c r="G30" s="9"/>
      <c r="H30" s="10"/>
      <c r="I30" s="17" t="s">
        <v>31</v>
      </c>
      <c r="J30" s="256">
        <f>J29+J27</f>
        <v>12000</v>
      </c>
      <c r="K30" s="267">
        <f>K29+K27</f>
        <v>14363</v>
      </c>
      <c r="L30" s="47">
        <f>K30-J30</f>
        <v>2363</v>
      </c>
    </row>
    <row r="31" spans="1:14" x14ac:dyDescent="0.25">
      <c r="A31" s="9"/>
      <c r="B31" s="10" t="s">
        <v>35</v>
      </c>
      <c r="C31" s="10"/>
      <c r="D31" s="3"/>
      <c r="E31" s="3"/>
      <c r="F31" s="9"/>
      <c r="G31" s="9"/>
      <c r="H31" s="10"/>
      <c r="I31" s="10"/>
      <c r="J31" s="3"/>
      <c r="K31" s="3"/>
      <c r="L31" s="11"/>
    </row>
    <row r="32" spans="1:14" x14ac:dyDescent="0.25">
      <c r="A32" s="9"/>
      <c r="B32" s="10"/>
      <c r="C32" s="10" t="s">
        <v>32</v>
      </c>
      <c r="D32" s="3">
        <v>0</v>
      </c>
      <c r="E32" s="3">
        <v>9500</v>
      </c>
      <c r="F32" s="9"/>
      <c r="G32" s="12"/>
      <c r="H32" s="13"/>
      <c r="I32" s="14" t="s">
        <v>39</v>
      </c>
      <c r="J32" s="15">
        <f>J30+J21</f>
        <v>14000</v>
      </c>
      <c r="K32" s="254">
        <f>K30+K21</f>
        <v>14363</v>
      </c>
      <c r="L32" s="21"/>
    </row>
    <row r="33" spans="1:18" x14ac:dyDescent="0.25">
      <c r="A33" s="9"/>
      <c r="B33" s="10"/>
      <c r="C33" s="10" t="s">
        <v>15</v>
      </c>
      <c r="D33" s="2">
        <v>2250</v>
      </c>
      <c r="E33" s="2">
        <v>2200</v>
      </c>
      <c r="F33" s="9"/>
      <c r="M33" s="52"/>
      <c r="N33" t="s">
        <v>394</v>
      </c>
    </row>
    <row r="34" spans="1:18" x14ac:dyDescent="0.25">
      <c r="A34" s="9"/>
      <c r="B34" s="10"/>
      <c r="C34" s="10"/>
      <c r="D34" s="44">
        <f>SUM(D28:D33)</f>
        <v>2500</v>
      </c>
      <c r="E34" s="3">
        <f>SUM(E28:E33)</f>
        <v>12500</v>
      </c>
      <c r="F34" s="9"/>
      <c r="G34" s="10"/>
      <c r="M34">
        <v>1</v>
      </c>
      <c r="N34" s="262">
        <f>D18</f>
        <v>7563</v>
      </c>
      <c r="O34" s="253" t="s">
        <v>396</v>
      </c>
      <c r="P34" s="263">
        <f>D36</f>
        <v>5200</v>
      </c>
      <c r="Q34" s="253" t="s">
        <v>395</v>
      </c>
      <c r="R34" s="260">
        <f>D38</f>
        <v>2363</v>
      </c>
    </row>
    <row r="35" spans="1:18" x14ac:dyDescent="0.25">
      <c r="A35" s="9"/>
      <c r="B35" s="10"/>
      <c r="C35" s="10"/>
      <c r="D35" s="3"/>
      <c r="E35" s="3"/>
      <c r="F35" s="9"/>
      <c r="G35" s="10"/>
      <c r="M35">
        <v>2</v>
      </c>
      <c r="N35" s="268">
        <f>K30</f>
        <v>14363</v>
      </c>
      <c r="O35" s="253" t="s">
        <v>396</v>
      </c>
      <c r="P35" s="257">
        <f>J30</f>
        <v>12000</v>
      </c>
      <c r="Q35" s="253" t="s">
        <v>395</v>
      </c>
      <c r="R35" s="258">
        <f>L30</f>
        <v>2363</v>
      </c>
    </row>
    <row r="36" spans="1:18" x14ac:dyDescent="0.25">
      <c r="A36" s="12"/>
      <c r="B36" s="13"/>
      <c r="C36" s="14" t="s">
        <v>181</v>
      </c>
      <c r="D36" s="266">
        <f>D34+D25</f>
        <v>5200</v>
      </c>
      <c r="E36" s="15">
        <f>E34+E25</f>
        <v>15650</v>
      </c>
      <c r="F36" s="9"/>
      <c r="M36">
        <v>3</v>
      </c>
      <c r="N36" s="255">
        <f>K12</f>
        <v>14363</v>
      </c>
      <c r="O36" s="253" t="s">
        <v>395</v>
      </c>
      <c r="P36" s="255">
        <f>K32</f>
        <v>14363</v>
      </c>
      <c r="Q36" s="253"/>
    </row>
    <row r="37" spans="1:18" x14ac:dyDescent="0.25">
      <c r="D37" s="3"/>
      <c r="E37" s="2"/>
      <c r="F37" s="9"/>
    </row>
    <row r="38" spans="1:18" x14ac:dyDescent="0.25">
      <c r="A38" s="24"/>
      <c r="B38" s="25"/>
      <c r="C38" s="26" t="s">
        <v>321</v>
      </c>
      <c r="D38" s="259">
        <f>D18-D36</f>
        <v>2363</v>
      </c>
      <c r="E38" s="61">
        <f>E18-E36</f>
        <v>5230</v>
      </c>
      <c r="F38" s="9"/>
    </row>
    <row r="39" spans="1:18" x14ac:dyDescent="0.25">
      <c r="D39" s="3"/>
    </row>
  </sheetData>
  <mergeCells count="3">
    <mergeCell ref="A2:D2"/>
    <mergeCell ref="G2:L2"/>
    <mergeCell ref="A1:R1"/>
  </mergeCells>
  <printOptions horizontalCentered="1"/>
  <pageMargins left="0.25" right="0.25" top="0.5" bottom="0.5" header="0.3" footer="0.3"/>
  <pageSetup scale="7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B136-5396-4B7E-8EDC-C6FE1B4BFC56}">
  <sheetPr>
    <pageSetUpPr fitToPage="1"/>
  </sheetPr>
  <dimension ref="A1:N36"/>
  <sheetViews>
    <sheetView workbookViewId="0">
      <selection activeCell="R21" sqref="R21"/>
    </sheetView>
  </sheetViews>
  <sheetFormatPr defaultRowHeight="15" x14ac:dyDescent="0.25"/>
  <cols>
    <col min="1" max="1" width="3.7109375" customWidth="1"/>
    <col min="2" max="2" width="27.85546875" customWidth="1"/>
    <col min="3" max="3" width="10.140625" customWidth="1"/>
    <col min="4" max="4" width="5.140625" customWidth="1"/>
    <col min="5" max="5" width="9" customWidth="1"/>
    <col min="6" max="6" width="5.7109375" customWidth="1"/>
    <col min="7" max="7" width="12.28515625" customWidth="1"/>
    <col min="8" max="8" width="0" hidden="1" customWidth="1"/>
  </cols>
  <sheetData>
    <row r="1" spans="1:14" ht="40.5" customHeight="1" x14ac:dyDescent="0.25">
      <c r="A1" s="464" t="s">
        <v>449</v>
      </c>
      <c r="B1" s="465"/>
      <c r="C1" s="465"/>
      <c r="D1" s="465"/>
      <c r="E1" s="465"/>
      <c r="F1" s="465"/>
      <c r="G1" s="465"/>
      <c r="H1" s="461"/>
      <c r="I1" s="461"/>
      <c r="J1" s="461"/>
      <c r="K1" s="461"/>
      <c r="L1" s="461"/>
      <c r="M1" s="461"/>
      <c r="N1" s="462"/>
    </row>
    <row r="2" spans="1:14" x14ac:dyDescent="0.25">
      <c r="A2" s="390"/>
      <c r="B2" s="391"/>
      <c r="C2" s="392" t="s">
        <v>386</v>
      </c>
      <c r="D2" s="392"/>
      <c r="E2" s="392" t="s">
        <v>258</v>
      </c>
      <c r="F2" s="392"/>
      <c r="G2" s="393" t="s">
        <v>387</v>
      </c>
      <c r="H2" s="150"/>
      <c r="L2" s="52"/>
      <c r="M2" s="52"/>
    </row>
    <row r="3" spans="1:14" x14ac:dyDescent="0.25">
      <c r="A3" s="206"/>
      <c r="B3" s="205"/>
      <c r="C3" s="229" t="s">
        <v>43</v>
      </c>
      <c r="D3" s="229"/>
      <c r="E3" s="229" t="s">
        <v>217</v>
      </c>
      <c r="F3" s="229"/>
      <c r="G3" s="230" t="s">
        <v>43</v>
      </c>
      <c r="H3" s="150" t="s">
        <v>259</v>
      </c>
      <c r="L3" s="52"/>
      <c r="M3" s="52"/>
    </row>
    <row r="4" spans="1:14" x14ac:dyDescent="0.25">
      <c r="A4" s="20" t="s">
        <v>22</v>
      </c>
      <c r="B4" s="10"/>
      <c r="C4" s="10"/>
      <c r="D4" s="10"/>
      <c r="E4" s="10"/>
      <c r="F4" s="10"/>
      <c r="G4" s="31"/>
      <c r="H4" s="150" t="s">
        <v>43</v>
      </c>
      <c r="L4" s="52"/>
      <c r="M4" s="52"/>
    </row>
    <row r="5" spans="1:14" x14ac:dyDescent="0.25">
      <c r="A5" s="20"/>
      <c r="B5" s="133" t="s">
        <v>224</v>
      </c>
      <c r="C5" s="10"/>
      <c r="D5" s="10"/>
      <c r="E5" s="10"/>
      <c r="F5" s="10"/>
      <c r="G5" s="31"/>
      <c r="H5" s="151"/>
    </row>
    <row r="6" spans="1:14" x14ac:dyDescent="0.25">
      <c r="A6" s="9"/>
      <c r="B6" s="10" t="s">
        <v>1</v>
      </c>
      <c r="C6" s="187">
        <v>3480</v>
      </c>
      <c r="D6" s="187"/>
      <c r="E6" s="187">
        <v>2063</v>
      </c>
      <c r="F6" s="187"/>
      <c r="G6" s="168">
        <f>E6-C6</f>
        <v>-1417</v>
      </c>
      <c r="H6" s="151"/>
    </row>
    <row r="7" spans="1:14" x14ac:dyDescent="0.25">
      <c r="A7" s="9"/>
      <c r="B7" s="10" t="s">
        <v>36</v>
      </c>
      <c r="C7" s="187">
        <v>3200</v>
      </c>
      <c r="D7" s="187"/>
      <c r="E7" s="187">
        <v>3000</v>
      </c>
      <c r="F7" s="187"/>
      <c r="G7" s="168">
        <f>E7-C7</f>
        <v>-200</v>
      </c>
      <c r="H7" s="151" t="e">
        <f>#REF!/C6</f>
        <v>#REF!</v>
      </c>
    </row>
    <row r="8" spans="1:14" x14ac:dyDescent="0.25">
      <c r="A8" s="9"/>
      <c r="B8" s="10" t="s">
        <v>3</v>
      </c>
      <c r="C8" s="187">
        <v>1200</v>
      </c>
      <c r="D8" s="187"/>
      <c r="E8" s="187">
        <v>0</v>
      </c>
      <c r="F8" s="187"/>
      <c r="G8" s="168">
        <f>E8-C8</f>
        <v>-1200</v>
      </c>
      <c r="H8" s="151" t="e">
        <f>#REF!/C7</f>
        <v>#REF!</v>
      </c>
    </row>
    <row r="9" spans="1:14" x14ac:dyDescent="0.25">
      <c r="A9" s="9"/>
      <c r="B9" s="10"/>
      <c r="C9" s="152">
        <f>SUM(C6:C8)</f>
        <v>7880</v>
      </c>
      <c r="D9" s="152"/>
      <c r="E9" s="152">
        <f>SUM(E6:E8)</f>
        <v>5063</v>
      </c>
      <c r="F9" s="152"/>
      <c r="G9" s="207">
        <f>E9-C9</f>
        <v>-2817</v>
      </c>
      <c r="H9" s="151" t="e">
        <f>#REF!/C8</f>
        <v>#REF!</v>
      </c>
    </row>
    <row r="10" spans="1:14" x14ac:dyDescent="0.25">
      <c r="A10" s="9"/>
      <c r="B10" s="133" t="s">
        <v>225</v>
      </c>
      <c r="C10" s="187"/>
      <c r="D10" s="187"/>
      <c r="E10" s="187"/>
      <c r="F10" s="187"/>
      <c r="G10" s="168"/>
      <c r="H10" s="151"/>
    </row>
    <row r="11" spans="1:14" x14ac:dyDescent="0.25">
      <c r="A11" s="9"/>
      <c r="B11" s="10" t="s">
        <v>2</v>
      </c>
      <c r="C11" s="187"/>
      <c r="D11" s="187"/>
      <c r="E11" s="187"/>
      <c r="F11" s="187"/>
      <c r="G11" s="168"/>
      <c r="H11" s="151"/>
    </row>
    <row r="12" spans="1:14" x14ac:dyDescent="0.25">
      <c r="A12" s="9"/>
      <c r="B12" s="10" t="s">
        <v>260</v>
      </c>
      <c r="C12" s="187">
        <v>10000</v>
      </c>
      <c r="D12" s="187"/>
      <c r="E12" s="187">
        <v>0</v>
      </c>
      <c r="F12" s="187"/>
      <c r="G12" s="168">
        <f t="shared" ref="G12:G17" si="0">E12-C12</f>
        <v>-10000</v>
      </c>
      <c r="H12" s="151"/>
      <c r="J12" s="52"/>
      <c r="K12" s="52"/>
      <c r="L12" s="52"/>
    </row>
    <row r="13" spans="1:14" x14ac:dyDescent="0.25">
      <c r="A13" s="9"/>
      <c r="B13" s="10" t="s">
        <v>261</v>
      </c>
      <c r="C13" s="187">
        <v>2300</v>
      </c>
      <c r="D13" s="187"/>
      <c r="E13" s="187">
        <v>2000</v>
      </c>
      <c r="F13" s="187"/>
      <c r="G13" s="168">
        <f t="shared" si="0"/>
        <v>-300</v>
      </c>
      <c r="H13" s="151" t="e">
        <f>#REF!/C12</f>
        <v>#REF!</v>
      </c>
    </row>
    <row r="14" spans="1:14" x14ac:dyDescent="0.25">
      <c r="A14" s="9"/>
      <c r="B14" s="43" t="s">
        <v>379</v>
      </c>
      <c r="C14" s="187">
        <v>700</v>
      </c>
      <c r="D14" s="187"/>
      <c r="E14" s="187">
        <v>500</v>
      </c>
      <c r="F14" s="187"/>
      <c r="G14" s="168">
        <f t="shared" si="0"/>
        <v>-200</v>
      </c>
      <c r="H14" s="151" t="e">
        <f>#REF!/C13</f>
        <v>#REF!</v>
      </c>
    </row>
    <row r="15" spans="1:14" x14ac:dyDescent="0.25">
      <c r="A15" s="9"/>
      <c r="B15" s="10"/>
      <c r="C15" s="152">
        <f>SUM(C12:C14)</f>
        <v>13000</v>
      </c>
      <c r="D15" s="152"/>
      <c r="E15" s="152">
        <f>SUM(E12:E14)</f>
        <v>2500</v>
      </c>
      <c r="F15" s="152"/>
      <c r="G15" s="207">
        <f t="shared" si="0"/>
        <v>-10500</v>
      </c>
      <c r="H15" s="151"/>
    </row>
    <row r="16" spans="1:14" x14ac:dyDescent="0.25">
      <c r="A16" s="9"/>
      <c r="B16" s="10"/>
      <c r="C16" s="187"/>
      <c r="D16" s="187"/>
      <c r="E16" s="187"/>
      <c r="F16" s="187"/>
      <c r="G16" s="168">
        <f t="shared" si="0"/>
        <v>0</v>
      </c>
      <c r="H16" s="151"/>
    </row>
    <row r="17" spans="1:8" x14ac:dyDescent="0.25">
      <c r="A17" s="9"/>
      <c r="B17" s="293" t="s">
        <v>38</v>
      </c>
      <c r="C17" s="190">
        <f>C9+C15</f>
        <v>20880</v>
      </c>
      <c r="D17" s="190"/>
      <c r="E17" s="190">
        <f>E9+E15</f>
        <v>7563</v>
      </c>
      <c r="F17" s="190"/>
      <c r="G17" s="208">
        <f t="shared" si="0"/>
        <v>-13317</v>
      </c>
      <c r="H17" s="151"/>
    </row>
    <row r="18" spans="1:8" x14ac:dyDescent="0.25">
      <c r="A18" s="20" t="s">
        <v>21</v>
      </c>
      <c r="B18" s="209"/>
      <c r="C18" s="187"/>
      <c r="D18" s="187"/>
      <c r="E18" s="187"/>
      <c r="F18" s="187"/>
      <c r="G18" s="168"/>
      <c r="H18" s="151"/>
    </row>
    <row r="19" spans="1:8" x14ac:dyDescent="0.25">
      <c r="A19" s="9"/>
      <c r="B19" s="133" t="s">
        <v>262</v>
      </c>
      <c r="C19" s="187"/>
      <c r="D19" s="187"/>
      <c r="E19" s="187"/>
      <c r="F19" s="187"/>
      <c r="G19" s="168"/>
      <c r="H19" s="151"/>
    </row>
    <row r="20" spans="1:8" x14ac:dyDescent="0.25">
      <c r="A20" s="9" t="s">
        <v>263</v>
      </c>
      <c r="B20" s="10" t="s">
        <v>37</v>
      </c>
      <c r="C20" s="187">
        <v>2500</v>
      </c>
      <c r="D20" s="187"/>
      <c r="E20" s="187">
        <v>2700</v>
      </c>
      <c r="F20" s="187"/>
      <c r="G20" s="168">
        <f>E20-C20</f>
        <v>200</v>
      </c>
      <c r="H20" s="151" t="e">
        <f>#REF!/C20</f>
        <v>#REF!</v>
      </c>
    </row>
    <row r="21" spans="1:8" x14ac:dyDescent="0.25">
      <c r="A21" s="9"/>
      <c r="B21" s="10" t="s">
        <v>264</v>
      </c>
      <c r="C21" s="187">
        <v>200</v>
      </c>
      <c r="D21" s="187"/>
      <c r="E21" s="187">
        <v>0</v>
      </c>
      <c r="F21" s="187"/>
      <c r="G21" s="168">
        <f>E21-C21</f>
        <v>-200</v>
      </c>
      <c r="H21" s="151" t="e">
        <f>#REF!/C21</f>
        <v>#REF!</v>
      </c>
    </row>
    <row r="22" spans="1:8" x14ac:dyDescent="0.25">
      <c r="A22" s="9"/>
      <c r="B22" s="10" t="s">
        <v>265</v>
      </c>
      <c r="C22" s="187">
        <v>450</v>
      </c>
      <c r="D22" s="187"/>
      <c r="E22" s="187">
        <v>0</v>
      </c>
      <c r="F22" s="187"/>
      <c r="G22" s="168">
        <f>E22-C22</f>
        <v>-450</v>
      </c>
      <c r="H22" s="151" t="e">
        <f>#REF!/C22</f>
        <v>#REF!</v>
      </c>
    </row>
    <row r="23" spans="1:8" x14ac:dyDescent="0.25">
      <c r="A23" s="9"/>
      <c r="B23" s="10"/>
      <c r="C23" s="152">
        <f>SUM(C20:C22)</f>
        <v>3150</v>
      </c>
      <c r="D23" s="152"/>
      <c r="E23" s="152">
        <f>SUM(E20:E22)</f>
        <v>2700</v>
      </c>
      <c r="F23" s="152"/>
      <c r="G23" s="207">
        <f>E23-C23</f>
        <v>-450</v>
      </c>
      <c r="H23" s="151"/>
    </row>
    <row r="24" spans="1:8" x14ac:dyDescent="0.25">
      <c r="A24" s="9"/>
      <c r="B24" s="133" t="s">
        <v>266</v>
      </c>
      <c r="C24" s="187"/>
      <c r="D24" s="187"/>
      <c r="E24" s="187"/>
      <c r="F24" s="187"/>
      <c r="G24" s="168"/>
      <c r="H24" s="151"/>
    </row>
    <row r="25" spans="1:8" x14ac:dyDescent="0.25">
      <c r="A25" s="9"/>
      <c r="B25" s="10" t="s">
        <v>12</v>
      </c>
      <c r="C25" s="187"/>
      <c r="D25" s="187"/>
      <c r="E25" s="187"/>
      <c r="F25" s="187"/>
      <c r="G25" s="168"/>
      <c r="H25" s="151"/>
    </row>
    <row r="26" spans="1:8" x14ac:dyDescent="0.25">
      <c r="A26" s="9"/>
      <c r="B26" s="10" t="s">
        <v>260</v>
      </c>
      <c r="C26" s="187">
        <v>500</v>
      </c>
      <c r="D26" s="187"/>
      <c r="E26" s="187">
        <v>0</v>
      </c>
      <c r="F26" s="187"/>
      <c r="G26" s="168">
        <f>E26-C26</f>
        <v>-500</v>
      </c>
      <c r="H26" s="151">
        <v>0</v>
      </c>
    </row>
    <row r="27" spans="1:8" x14ac:dyDescent="0.25">
      <c r="A27" s="9"/>
      <c r="B27" s="10" t="s">
        <v>261</v>
      </c>
      <c r="C27" s="187">
        <v>270</v>
      </c>
      <c r="D27" s="187"/>
      <c r="E27" s="187">
        <v>230</v>
      </c>
      <c r="F27" s="187"/>
      <c r="G27" s="168">
        <f>E27-C27</f>
        <v>-40</v>
      </c>
      <c r="H27" s="151">
        <v>0</v>
      </c>
    </row>
    <row r="28" spans="1:8" x14ac:dyDescent="0.25">
      <c r="A28" s="9"/>
      <c r="B28" s="43" t="s">
        <v>380</v>
      </c>
      <c r="C28" s="187">
        <v>30</v>
      </c>
      <c r="D28" s="187"/>
      <c r="E28" s="187">
        <v>20</v>
      </c>
      <c r="F28" s="187"/>
      <c r="G28" s="168">
        <f>E28-C28</f>
        <v>-10</v>
      </c>
      <c r="H28" s="151"/>
    </row>
    <row r="29" spans="1:8" x14ac:dyDescent="0.25">
      <c r="A29" s="9"/>
      <c r="B29" s="10" t="s">
        <v>35</v>
      </c>
      <c r="C29" s="187"/>
      <c r="D29" s="187"/>
      <c r="E29" s="187"/>
      <c r="F29" s="187"/>
      <c r="G29" s="168"/>
      <c r="H29" s="151" t="e">
        <f>#REF!/C30</f>
        <v>#REF!</v>
      </c>
    </row>
    <row r="30" spans="1:8" x14ac:dyDescent="0.25">
      <c r="A30" s="9"/>
      <c r="B30" s="10" t="s">
        <v>260</v>
      </c>
      <c r="C30" s="187">
        <v>9500</v>
      </c>
      <c r="D30" s="187"/>
      <c r="E30" s="187">
        <v>0</v>
      </c>
      <c r="F30" s="187"/>
      <c r="G30" s="168">
        <f>E30-C30</f>
        <v>-9500</v>
      </c>
      <c r="H30" s="151" t="e">
        <f>#REF!/C31</f>
        <v>#REF!</v>
      </c>
    </row>
    <row r="31" spans="1:8" x14ac:dyDescent="0.25">
      <c r="A31" s="9"/>
      <c r="B31" s="10" t="s">
        <v>261</v>
      </c>
      <c r="C31" s="187">
        <v>2200</v>
      </c>
      <c r="D31" s="187"/>
      <c r="E31" s="187">
        <v>2250</v>
      </c>
      <c r="F31" s="187"/>
      <c r="G31" s="168">
        <f>E31-C31</f>
        <v>50</v>
      </c>
      <c r="H31" s="151"/>
    </row>
    <row r="32" spans="1:8" x14ac:dyDescent="0.25">
      <c r="A32" s="9"/>
      <c r="B32" s="10"/>
      <c r="C32" s="152">
        <f>SUM(C26:C31)</f>
        <v>12500</v>
      </c>
      <c r="D32" s="152"/>
      <c r="E32" s="152">
        <f>SUM(E26:E31)</f>
        <v>2500</v>
      </c>
      <c r="F32" s="152"/>
      <c r="G32" s="207">
        <f>E32-C32</f>
        <v>-10000</v>
      </c>
      <c r="H32" s="151"/>
    </row>
    <row r="33" spans="1:8" x14ac:dyDescent="0.25">
      <c r="A33" s="9"/>
      <c r="B33" s="293" t="s">
        <v>181</v>
      </c>
      <c r="C33" s="190">
        <f>C23+C32</f>
        <v>15650</v>
      </c>
      <c r="D33" s="190"/>
      <c r="E33" s="190">
        <f>E23+E32</f>
        <v>5200</v>
      </c>
      <c r="F33" s="190"/>
      <c r="G33" s="208">
        <f>G23+G32</f>
        <v>-10450</v>
      </c>
      <c r="H33" s="151"/>
    </row>
    <row r="34" spans="1:8" x14ac:dyDescent="0.25">
      <c r="A34" s="9"/>
      <c r="B34" s="10"/>
      <c r="C34" s="187"/>
      <c r="D34" s="187"/>
      <c r="E34" s="187"/>
      <c r="F34" s="187"/>
      <c r="G34" s="168"/>
      <c r="H34" s="151"/>
    </row>
    <row r="35" spans="1:8" ht="15.75" thickBot="1" x14ac:dyDescent="0.3">
      <c r="A35" s="523" t="s">
        <v>321</v>
      </c>
      <c r="B35" s="524"/>
      <c r="C35" s="191">
        <f>C17-C33</f>
        <v>5230</v>
      </c>
      <c r="D35" s="191"/>
      <c r="E35" s="191">
        <f>E17-E33</f>
        <v>2363</v>
      </c>
      <c r="F35" s="191"/>
      <c r="G35" s="170">
        <f>G17-G33</f>
        <v>-2867</v>
      </c>
      <c r="H35" s="151"/>
    </row>
    <row r="36" spans="1:8" ht="15.75" thickTop="1" x14ac:dyDescent="0.25"/>
  </sheetData>
  <mergeCells count="2">
    <mergeCell ref="A35:B35"/>
    <mergeCell ref="A1:N1"/>
  </mergeCells>
  <printOptions horizontalCentered="1"/>
  <pageMargins left="0.25" right="0.25" top="0.5" bottom="0.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028BF-2438-4683-B3C1-CEFE299F93B7}">
  <sheetPr>
    <pageSetUpPr fitToPage="1"/>
  </sheetPr>
  <dimension ref="A1:N35"/>
  <sheetViews>
    <sheetView workbookViewId="0">
      <selection activeCell="M5" sqref="M5"/>
    </sheetView>
  </sheetViews>
  <sheetFormatPr defaultRowHeight="15" x14ac:dyDescent="0.25"/>
  <cols>
    <col min="1" max="1" width="6.5703125" customWidth="1"/>
    <col min="2" max="2" width="21" bestFit="1" customWidth="1"/>
    <col min="3" max="3" width="11.7109375" customWidth="1"/>
    <col min="4" max="4" width="12.42578125" customWidth="1"/>
    <col min="5" max="5" width="14.140625" customWidth="1"/>
    <col min="11" max="12" width="9.140625" customWidth="1"/>
  </cols>
  <sheetData>
    <row r="1" spans="1:14" ht="36" customHeight="1" x14ac:dyDescent="0.25">
      <c r="A1" s="445" t="s">
        <v>391</v>
      </c>
      <c r="B1" s="446"/>
      <c r="C1" s="446"/>
      <c r="D1" s="446"/>
      <c r="E1" s="446"/>
      <c r="F1" s="446"/>
      <c r="G1" s="446"/>
      <c r="H1" s="446"/>
      <c r="I1" s="446"/>
      <c r="J1" s="446"/>
      <c r="K1" s="446"/>
      <c r="L1" s="447"/>
      <c r="M1" s="421"/>
      <c r="N1" s="10"/>
    </row>
    <row r="2" spans="1:14" ht="15.75" x14ac:dyDescent="0.25">
      <c r="A2" s="210"/>
      <c r="B2" s="210"/>
      <c r="C2" s="210"/>
      <c r="D2" s="210"/>
      <c r="E2" s="210"/>
      <c r="F2" s="210"/>
      <c r="G2" s="210"/>
      <c r="H2" s="52"/>
      <c r="I2" s="52"/>
      <c r="J2" s="52"/>
      <c r="K2" s="52"/>
      <c r="L2" s="52"/>
      <c r="M2" s="43"/>
    </row>
    <row r="3" spans="1:14" s="52" customFormat="1" ht="15.75" x14ac:dyDescent="0.25">
      <c r="A3" s="210"/>
      <c r="B3" s="210"/>
      <c r="C3" s="210"/>
      <c r="D3" s="210"/>
      <c r="E3" s="210"/>
      <c r="F3" s="210"/>
      <c r="G3" s="210"/>
    </row>
    <row r="4" spans="1:14" s="52" customFormat="1" ht="15.75" x14ac:dyDescent="0.25">
      <c r="A4" s="210"/>
      <c r="B4" s="210"/>
      <c r="C4" s="210"/>
      <c r="D4" s="210"/>
      <c r="E4" s="210"/>
      <c r="F4" s="210"/>
      <c r="G4" s="210"/>
    </row>
    <row r="5" spans="1:14" s="52" customFormat="1" ht="15.75" x14ac:dyDescent="0.25">
      <c r="A5" s="264"/>
      <c r="B5" s="264"/>
      <c r="C5" s="264"/>
      <c r="D5" s="264"/>
      <c r="E5" s="264"/>
      <c r="F5" s="264"/>
      <c r="G5" s="264"/>
    </row>
    <row r="6" spans="1:14" s="52" customFormat="1" ht="15.75" x14ac:dyDescent="0.25">
      <c r="A6" s="264"/>
      <c r="B6" s="271" t="s">
        <v>400</v>
      </c>
      <c r="C6" s="264"/>
      <c r="D6" s="264"/>
      <c r="E6" s="264"/>
      <c r="F6" s="264"/>
      <c r="G6" s="264"/>
    </row>
    <row r="7" spans="1:14" s="52" customFormat="1" ht="15.75" x14ac:dyDescent="0.25">
      <c r="A7" s="210"/>
      <c r="B7" s="271" t="s">
        <v>401</v>
      </c>
      <c r="C7" s="210"/>
      <c r="D7" s="210"/>
      <c r="E7" s="210"/>
      <c r="F7" s="210"/>
      <c r="G7" s="210"/>
    </row>
    <row r="8" spans="1:14" s="52" customFormat="1" ht="15.75" x14ac:dyDescent="0.25">
      <c r="A8"/>
      <c r="B8" s="211"/>
      <c r="C8" s="211"/>
      <c r="D8" s="211"/>
      <c r="E8" s="211"/>
      <c r="F8" s="211"/>
      <c r="G8" s="211"/>
      <c r="H8"/>
      <c r="I8"/>
      <c r="J8"/>
      <c r="K8"/>
      <c r="L8"/>
      <c r="M8"/>
    </row>
    <row r="9" spans="1:14" ht="18.75" x14ac:dyDescent="0.3">
      <c r="A9" s="525" t="s">
        <v>356</v>
      </c>
      <c r="B9" s="526"/>
      <c r="C9" s="526"/>
      <c r="D9" s="526"/>
      <c r="E9" s="527"/>
      <c r="F9" s="147"/>
      <c r="G9" s="147"/>
    </row>
    <row r="10" spans="1:14" x14ac:dyDescent="0.25">
      <c r="A10" s="20" t="s">
        <v>403</v>
      </c>
      <c r="B10" s="10"/>
      <c r="C10" s="171" t="s">
        <v>267</v>
      </c>
      <c r="D10" s="164" t="s">
        <v>268</v>
      </c>
      <c r="E10" s="172" t="s">
        <v>269</v>
      </c>
    </row>
    <row r="11" spans="1:14" x14ac:dyDescent="0.25">
      <c r="A11" s="9"/>
      <c r="B11" s="209" t="s">
        <v>87</v>
      </c>
      <c r="C11" s="185">
        <v>500</v>
      </c>
      <c r="D11" s="184">
        <v>250</v>
      </c>
      <c r="E11" s="186">
        <f>SUM(C11:D11)</f>
        <v>750</v>
      </c>
    </row>
    <row r="12" spans="1:14" x14ac:dyDescent="0.25">
      <c r="A12" s="9"/>
      <c r="B12" s="149" t="s">
        <v>282</v>
      </c>
      <c r="C12" s="185">
        <v>0</v>
      </c>
      <c r="D12" s="184">
        <v>0</v>
      </c>
      <c r="E12" s="186">
        <v>0</v>
      </c>
    </row>
    <row r="13" spans="1:14" x14ac:dyDescent="0.25">
      <c r="A13" s="9"/>
      <c r="B13" s="10" t="s">
        <v>2</v>
      </c>
      <c r="C13" s="185">
        <v>0</v>
      </c>
      <c r="D13" s="185">
        <v>0</v>
      </c>
      <c r="E13" s="184">
        <v>0</v>
      </c>
    </row>
    <row r="14" spans="1:14" x14ac:dyDescent="0.25">
      <c r="A14" s="9"/>
      <c r="B14" s="10" t="s">
        <v>12</v>
      </c>
      <c r="C14" s="185">
        <v>0</v>
      </c>
      <c r="D14" s="185">
        <v>0</v>
      </c>
      <c r="E14" s="184">
        <v>0</v>
      </c>
      <c r="F14" s="10"/>
    </row>
    <row r="15" spans="1:14" x14ac:dyDescent="0.25">
      <c r="A15" s="9"/>
      <c r="B15" s="10" t="s">
        <v>402</v>
      </c>
      <c r="C15" s="185">
        <v>0</v>
      </c>
      <c r="D15" s="185">
        <v>0</v>
      </c>
      <c r="E15" s="272">
        <v>0</v>
      </c>
      <c r="F15" s="10"/>
    </row>
    <row r="16" spans="1:14" ht="15.75" thickBot="1" x14ac:dyDescent="0.3">
      <c r="A16" s="9"/>
      <c r="B16" s="209" t="s">
        <v>80</v>
      </c>
      <c r="C16" s="169">
        <f>SUM(C11:C15)</f>
        <v>500</v>
      </c>
      <c r="D16" s="174">
        <v>250</v>
      </c>
      <c r="E16" s="170">
        <f>SUM(C16:D16)</f>
        <v>750</v>
      </c>
    </row>
    <row r="17" spans="1:6" ht="15.75" thickTop="1" x14ac:dyDescent="0.25">
      <c r="A17" s="9"/>
      <c r="B17" s="10"/>
      <c r="C17" s="188"/>
      <c r="D17" s="188"/>
      <c r="E17" s="212"/>
    </row>
    <row r="18" spans="1:6" x14ac:dyDescent="0.25">
      <c r="A18" s="20" t="s">
        <v>405</v>
      </c>
      <c r="B18" s="10"/>
      <c r="C18" s="189"/>
      <c r="D18" s="189"/>
      <c r="E18" s="213"/>
    </row>
    <row r="19" spans="1:6" x14ac:dyDescent="0.25">
      <c r="A19" s="9"/>
      <c r="B19" s="209" t="s">
        <v>87</v>
      </c>
      <c r="C19" s="185">
        <v>0</v>
      </c>
      <c r="D19" s="273" t="s">
        <v>404</v>
      </c>
      <c r="E19" s="186">
        <f>SUM(C19:D19)</f>
        <v>0</v>
      </c>
    </row>
    <row r="20" spans="1:6" x14ac:dyDescent="0.25">
      <c r="A20" s="9"/>
      <c r="B20" s="149" t="s">
        <v>282</v>
      </c>
      <c r="C20" s="185">
        <v>0</v>
      </c>
      <c r="D20" s="273" t="s">
        <v>404</v>
      </c>
      <c r="E20" s="186">
        <v>0</v>
      </c>
    </row>
    <row r="21" spans="1:6" x14ac:dyDescent="0.25">
      <c r="A21" s="9"/>
      <c r="B21" s="10" t="s">
        <v>2</v>
      </c>
      <c r="C21" s="167">
        <v>2500</v>
      </c>
      <c r="D21" s="273" t="s">
        <v>404</v>
      </c>
      <c r="E21" s="168">
        <f>SUM(C21:D21)</f>
        <v>2500</v>
      </c>
    </row>
    <row r="22" spans="1:6" x14ac:dyDescent="0.25">
      <c r="A22" s="9"/>
      <c r="B22" s="10" t="s">
        <v>12</v>
      </c>
      <c r="C22" s="167">
        <v>-250</v>
      </c>
      <c r="D22" s="273" t="s">
        <v>404</v>
      </c>
      <c r="E22" s="168">
        <f>SUM(C22:D22)</f>
        <v>-250</v>
      </c>
      <c r="F22" s="10"/>
    </row>
    <row r="23" spans="1:6" x14ac:dyDescent="0.25">
      <c r="A23" s="9"/>
      <c r="B23" s="10" t="s">
        <v>388</v>
      </c>
      <c r="C23" s="167">
        <v>-2250</v>
      </c>
      <c r="D23" s="274" t="s">
        <v>404</v>
      </c>
      <c r="E23" s="168">
        <f>SUM(C23:D23)</f>
        <v>-2250</v>
      </c>
      <c r="F23" s="10"/>
    </row>
    <row r="24" spans="1:6" ht="15.75" thickBot="1" x14ac:dyDescent="0.3">
      <c r="A24" s="9"/>
      <c r="B24" s="209" t="s">
        <v>80</v>
      </c>
      <c r="C24" s="169">
        <f>SUM(C19:C23)</f>
        <v>0</v>
      </c>
      <c r="D24" s="174">
        <f>SUM(D19:D23)</f>
        <v>0</v>
      </c>
      <c r="E24" s="170">
        <f>SUM(E19:E23)</f>
        <v>0</v>
      </c>
    </row>
    <row r="25" spans="1:6" ht="15.75" thickTop="1" x14ac:dyDescent="0.25">
      <c r="A25" s="9"/>
      <c r="B25" s="10"/>
      <c r="C25" s="175"/>
      <c r="D25" s="10"/>
      <c r="E25" s="31"/>
    </row>
    <row r="26" spans="1:6" x14ac:dyDescent="0.25">
      <c r="A26" s="20" t="s">
        <v>243</v>
      </c>
      <c r="B26" s="10"/>
      <c r="C26" s="189"/>
      <c r="D26" s="189"/>
      <c r="E26" s="213"/>
    </row>
    <row r="27" spans="1:6" x14ac:dyDescent="0.25">
      <c r="A27" s="9"/>
      <c r="B27" s="209" t="s">
        <v>87</v>
      </c>
      <c r="C27" s="165">
        <v>0</v>
      </c>
      <c r="D27" s="173">
        <v>0</v>
      </c>
      <c r="E27" s="166">
        <f>SUM(C27:D27)</f>
        <v>0</v>
      </c>
    </row>
    <row r="28" spans="1:6" x14ac:dyDescent="0.25">
      <c r="A28" s="9"/>
      <c r="B28" s="149" t="s">
        <v>282</v>
      </c>
      <c r="C28" s="185">
        <v>0</v>
      </c>
      <c r="D28" s="184">
        <v>6500</v>
      </c>
      <c r="E28" s="186">
        <v>0</v>
      </c>
    </row>
    <row r="29" spans="1:6" x14ac:dyDescent="0.25">
      <c r="A29" s="9"/>
      <c r="B29" s="10" t="s">
        <v>2</v>
      </c>
      <c r="C29" s="167">
        <v>0</v>
      </c>
      <c r="D29" s="183">
        <v>0</v>
      </c>
      <c r="E29" s="168">
        <f>SUM(C29:D29)</f>
        <v>0</v>
      </c>
    </row>
    <row r="30" spans="1:6" x14ac:dyDescent="0.25">
      <c r="A30" s="9"/>
      <c r="B30" s="10" t="s">
        <v>12</v>
      </c>
      <c r="C30" s="167">
        <v>0</v>
      </c>
      <c r="D30" s="183">
        <v>0</v>
      </c>
      <c r="E30" s="168">
        <f>SUM(C30:D30)</f>
        <v>0</v>
      </c>
    </row>
    <row r="31" spans="1:6" x14ac:dyDescent="0.25">
      <c r="A31" s="9"/>
      <c r="B31" s="10" t="s">
        <v>270</v>
      </c>
      <c r="C31" s="167">
        <v>0</v>
      </c>
      <c r="D31" s="183">
        <v>0</v>
      </c>
      <c r="E31" s="168">
        <f>SUM(C31:D31)</f>
        <v>0</v>
      </c>
    </row>
    <row r="32" spans="1:6" ht="15.75" thickBot="1" x14ac:dyDescent="0.3">
      <c r="A32" s="12"/>
      <c r="B32" s="214" t="s">
        <v>80</v>
      </c>
      <c r="C32" s="169">
        <f>SUM(C27:C31)</f>
        <v>0</v>
      </c>
      <c r="D32" s="174">
        <f>SUM(D27:D31)</f>
        <v>6500</v>
      </c>
      <c r="E32" s="170">
        <f>SUM(E27:E31)</f>
        <v>0</v>
      </c>
    </row>
    <row r="33" spans="1:1" ht="15.75" thickTop="1" x14ac:dyDescent="0.25">
      <c r="A33" s="10"/>
    </row>
    <row r="34" spans="1:1" x14ac:dyDescent="0.25">
      <c r="A34" s="10"/>
    </row>
    <row r="35" spans="1:1" x14ac:dyDescent="0.25">
      <c r="A35" s="10"/>
    </row>
  </sheetData>
  <mergeCells count="2">
    <mergeCell ref="A9:E9"/>
    <mergeCell ref="A1:L1"/>
  </mergeCells>
  <printOptions horizontalCentered="1"/>
  <pageMargins left="0.25" right="0.25" top="0.5" bottom="0.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8AAA1-97BF-4115-9D81-F52365C2425B}">
  <sheetPr>
    <pageSetUpPr fitToPage="1"/>
  </sheetPr>
  <dimension ref="A1:R38"/>
  <sheetViews>
    <sheetView topLeftCell="A15" zoomScaleNormal="100" workbookViewId="0">
      <selection activeCell="R44" sqref="R44"/>
    </sheetView>
  </sheetViews>
  <sheetFormatPr defaultRowHeight="15" x14ac:dyDescent="0.25"/>
  <cols>
    <col min="1" max="2" width="2.85546875" customWidth="1"/>
    <col min="3" max="3" width="25.85546875" customWidth="1"/>
    <col min="4" max="4" width="11.5703125" style="1" bestFit="1" customWidth="1"/>
    <col min="5" max="5" width="12.5703125" style="1" customWidth="1"/>
    <col min="6" max="6" width="4.42578125" customWidth="1"/>
    <col min="7" max="8" width="3.28515625" customWidth="1"/>
    <col min="9" max="9" width="27.28515625" customWidth="1"/>
    <col min="10" max="10" width="12.7109375" style="1" customWidth="1"/>
    <col min="11" max="11" width="11.42578125" style="1" customWidth="1"/>
    <col min="12" max="12" width="10.28515625" style="1" customWidth="1"/>
    <col min="13" max="13" width="4" customWidth="1"/>
    <col min="14" max="14" width="32.28515625" customWidth="1"/>
    <col min="15" max="15" width="11.42578125" customWidth="1"/>
    <col min="16" max="16" width="10.5703125" bestFit="1" customWidth="1"/>
    <col min="17" max="17" width="18.42578125" customWidth="1"/>
    <col min="18" max="18" width="18.85546875" customWidth="1"/>
  </cols>
  <sheetData>
    <row r="1" spans="1:15" ht="45.75" customHeight="1" x14ac:dyDescent="0.25">
      <c r="A1" s="460" t="s">
        <v>357</v>
      </c>
      <c r="B1" s="461"/>
      <c r="C1" s="461"/>
      <c r="D1" s="461"/>
      <c r="E1" s="461"/>
      <c r="F1" s="461"/>
      <c r="G1" s="461"/>
      <c r="H1" s="461"/>
      <c r="I1" s="461"/>
      <c r="J1" s="461"/>
      <c r="K1" s="461"/>
      <c r="L1" s="461"/>
      <c r="M1" s="461"/>
      <c r="N1" s="461"/>
      <c r="O1" s="462"/>
    </row>
    <row r="2" spans="1:15" ht="15.75" x14ac:dyDescent="0.25">
      <c r="A2" s="457" t="s">
        <v>40</v>
      </c>
      <c r="B2" s="458"/>
      <c r="C2" s="458"/>
      <c r="D2" s="458"/>
      <c r="E2" s="459"/>
      <c r="G2" s="457" t="s">
        <v>0</v>
      </c>
      <c r="H2" s="458"/>
      <c r="I2" s="458"/>
      <c r="J2" s="458"/>
      <c r="K2" s="458"/>
      <c r="L2" s="459"/>
    </row>
    <row r="3" spans="1:15" x14ac:dyDescent="0.25">
      <c r="A3" s="12"/>
      <c r="B3" s="13"/>
      <c r="C3" s="13"/>
      <c r="D3" s="22" t="s">
        <v>33</v>
      </c>
      <c r="E3" s="30" t="s">
        <v>43</v>
      </c>
      <c r="G3" s="12"/>
      <c r="H3" s="13"/>
      <c r="I3" s="13"/>
      <c r="J3" s="22" t="s">
        <v>42</v>
      </c>
      <c r="K3" s="22" t="s">
        <v>41</v>
      </c>
      <c r="L3" s="23" t="s">
        <v>34</v>
      </c>
      <c r="N3" s="528" t="s">
        <v>278</v>
      </c>
      <c r="O3" s="529"/>
    </row>
    <row r="4" spans="1:15" x14ac:dyDescent="0.25">
      <c r="A4" s="5" t="s">
        <v>22</v>
      </c>
      <c r="B4" s="6"/>
      <c r="C4" s="6"/>
      <c r="D4" s="7"/>
      <c r="E4" s="8"/>
      <c r="G4" s="20" t="s">
        <v>6</v>
      </c>
      <c r="H4" s="10"/>
      <c r="I4" s="10"/>
      <c r="J4" s="3"/>
      <c r="K4" s="3"/>
      <c r="L4" s="11"/>
      <c r="N4" s="111" t="s">
        <v>87</v>
      </c>
      <c r="O4" s="176">
        <f>J6</f>
        <v>8000</v>
      </c>
    </row>
    <row r="5" spans="1:15" x14ac:dyDescent="0.25">
      <c r="A5" s="20"/>
      <c r="B5" s="133" t="s">
        <v>224</v>
      </c>
      <c r="C5" s="10"/>
      <c r="D5" s="3"/>
      <c r="E5" s="11"/>
      <c r="G5" s="9"/>
      <c r="H5" s="10" t="s">
        <v>23</v>
      </c>
      <c r="I5" s="10"/>
      <c r="J5" s="3"/>
      <c r="K5" s="3"/>
      <c r="L5" s="11"/>
      <c r="N5" s="394" t="s">
        <v>275</v>
      </c>
      <c r="O5" s="176">
        <f>D37</f>
        <v>5250</v>
      </c>
    </row>
    <row r="6" spans="1:15" x14ac:dyDescent="0.25">
      <c r="A6" s="9"/>
      <c r="B6" s="10" t="s">
        <v>1</v>
      </c>
      <c r="C6" s="10"/>
      <c r="D6" s="3">
        <v>3500</v>
      </c>
      <c r="E6" s="11">
        <v>3480</v>
      </c>
      <c r="G6" s="9"/>
      <c r="H6" s="10"/>
      <c r="I6" s="10" t="s">
        <v>7</v>
      </c>
      <c r="J6" s="44">
        <v>8000</v>
      </c>
      <c r="K6" s="44">
        <v>14000</v>
      </c>
      <c r="L6" s="45">
        <f>K6-J6</f>
        <v>6000</v>
      </c>
      <c r="N6" s="394" t="s">
        <v>276</v>
      </c>
      <c r="O6" s="176">
        <f>-L11</f>
        <v>-200</v>
      </c>
    </row>
    <row r="7" spans="1:15" x14ac:dyDescent="0.25">
      <c r="A7" s="9"/>
      <c r="B7" s="10" t="s">
        <v>36</v>
      </c>
      <c r="C7" s="10"/>
      <c r="D7" s="3">
        <v>3000</v>
      </c>
      <c r="E7" s="11">
        <v>3200</v>
      </c>
      <c r="G7" s="9"/>
      <c r="H7" s="10"/>
      <c r="I7" s="10" t="s">
        <v>8</v>
      </c>
      <c r="J7" s="3">
        <v>4500</v>
      </c>
      <c r="K7" s="3">
        <v>4500</v>
      </c>
      <c r="L7" s="11"/>
      <c r="N7" s="394" t="s">
        <v>277</v>
      </c>
      <c r="O7" s="177">
        <f>L20</f>
        <v>950</v>
      </c>
    </row>
    <row r="8" spans="1:15" x14ac:dyDescent="0.25">
      <c r="A8" s="9"/>
      <c r="B8" s="10" t="s">
        <v>3</v>
      </c>
      <c r="C8" s="10"/>
      <c r="D8" s="2">
        <v>1500</v>
      </c>
      <c r="E8" s="21">
        <v>1200</v>
      </c>
      <c r="G8" s="9"/>
      <c r="H8" s="10"/>
      <c r="I8" s="10"/>
      <c r="J8" s="3"/>
      <c r="K8" s="3"/>
      <c r="L8" s="11"/>
      <c r="N8" s="110" t="s">
        <v>80</v>
      </c>
      <c r="O8" s="177">
        <f>SUM(O4:O7)</f>
        <v>14000</v>
      </c>
    </row>
    <row r="9" spans="1:15" x14ac:dyDescent="0.25">
      <c r="A9" s="9"/>
      <c r="B9" s="10"/>
      <c r="C9" s="10"/>
      <c r="D9" s="3">
        <f>SUM(D6:D8)</f>
        <v>8000</v>
      </c>
      <c r="E9" s="11">
        <f>SUM(E6:E8)</f>
        <v>7880</v>
      </c>
      <c r="G9" s="9"/>
      <c r="H9" s="10"/>
      <c r="I9" s="10"/>
      <c r="J9" s="3"/>
      <c r="K9" s="3"/>
      <c r="L9" s="11"/>
    </row>
    <row r="10" spans="1:15" x14ac:dyDescent="0.25">
      <c r="A10" s="9"/>
      <c r="B10" s="133" t="s">
        <v>225</v>
      </c>
      <c r="C10" s="10"/>
      <c r="D10" s="3"/>
      <c r="E10" s="11"/>
      <c r="G10" s="9"/>
      <c r="H10" s="10" t="s">
        <v>24</v>
      </c>
      <c r="I10" s="10"/>
      <c r="J10" s="3"/>
      <c r="K10" s="3"/>
      <c r="L10" s="11"/>
    </row>
    <row r="11" spans="1:15" x14ac:dyDescent="0.25">
      <c r="A11" s="9"/>
      <c r="B11" s="10" t="s">
        <v>2</v>
      </c>
      <c r="C11" s="10"/>
      <c r="D11" s="44"/>
      <c r="E11" s="45"/>
      <c r="F11" s="52"/>
      <c r="G11" s="75"/>
      <c r="H11" s="43"/>
      <c r="I11" s="43" t="s">
        <v>25</v>
      </c>
      <c r="J11" s="76">
        <v>1500</v>
      </c>
      <c r="K11" s="76">
        <v>1700</v>
      </c>
      <c r="L11" s="55">
        <f>K11-J11</f>
        <v>200</v>
      </c>
      <c r="N11" s="52"/>
    </row>
    <row r="12" spans="1:15" x14ac:dyDescent="0.25">
      <c r="A12" s="9"/>
      <c r="B12" s="10"/>
      <c r="C12" s="10" t="s">
        <v>32</v>
      </c>
      <c r="D12" s="44">
        <v>10000</v>
      </c>
      <c r="E12" s="45">
        <v>10000</v>
      </c>
      <c r="F12" s="52"/>
      <c r="G12" s="65"/>
      <c r="H12" s="66"/>
      <c r="I12" s="78" t="s">
        <v>29</v>
      </c>
      <c r="J12" s="79">
        <f>SUM(J6:J11)</f>
        <v>14000</v>
      </c>
      <c r="K12" s="79">
        <f>SUM(K6:K11)</f>
        <v>20200</v>
      </c>
      <c r="L12" s="142"/>
    </row>
    <row r="13" spans="1:15" x14ac:dyDescent="0.25">
      <c r="A13" s="9"/>
      <c r="B13" s="10"/>
      <c r="C13" s="10" t="s">
        <v>15</v>
      </c>
      <c r="D13" s="44">
        <v>2000</v>
      </c>
      <c r="E13" s="45">
        <v>2300</v>
      </c>
      <c r="F13" s="52"/>
      <c r="G13" s="52"/>
      <c r="H13" s="52"/>
      <c r="I13" s="52"/>
      <c r="J13" s="41"/>
      <c r="K13" s="41"/>
      <c r="L13" s="41"/>
    </row>
    <row r="14" spans="1:15" x14ac:dyDescent="0.25">
      <c r="A14" s="9"/>
      <c r="B14" s="10"/>
      <c r="C14" s="10" t="s">
        <v>378</v>
      </c>
      <c r="D14" s="76">
        <v>500</v>
      </c>
      <c r="E14" s="77">
        <v>700</v>
      </c>
      <c r="F14" s="52"/>
      <c r="G14" s="69" t="s">
        <v>9</v>
      </c>
      <c r="H14" s="70"/>
      <c r="I14" s="70"/>
      <c r="J14" s="71"/>
      <c r="K14" s="71"/>
      <c r="L14" s="72"/>
    </row>
    <row r="15" spans="1:15" x14ac:dyDescent="0.25">
      <c r="A15" s="9"/>
      <c r="B15" s="10"/>
      <c r="C15" s="10"/>
      <c r="D15" s="44">
        <f>SUM(D12:D14)</f>
        <v>12500</v>
      </c>
      <c r="E15" s="45">
        <f>SUM(E12:E14)</f>
        <v>13000</v>
      </c>
      <c r="F15" s="52"/>
      <c r="G15" s="75"/>
      <c r="H15" s="43" t="s">
        <v>26</v>
      </c>
      <c r="I15" s="43"/>
      <c r="J15" s="44"/>
      <c r="K15" s="44"/>
      <c r="L15" s="45"/>
    </row>
    <row r="16" spans="1:15" x14ac:dyDescent="0.25">
      <c r="A16" s="9"/>
      <c r="B16" s="10"/>
      <c r="C16" s="10"/>
      <c r="D16" s="44"/>
      <c r="E16" s="45"/>
      <c r="F16" s="52"/>
      <c r="G16" s="75"/>
      <c r="H16" s="43"/>
      <c r="I16" s="43" t="s">
        <v>10</v>
      </c>
      <c r="J16" s="44">
        <v>0</v>
      </c>
      <c r="K16" s="44">
        <v>0</v>
      </c>
      <c r="L16" s="45"/>
    </row>
    <row r="17" spans="1:18" x14ac:dyDescent="0.25">
      <c r="A17" s="12"/>
      <c r="B17" s="13"/>
      <c r="C17" s="14" t="s">
        <v>38</v>
      </c>
      <c r="D17" s="79">
        <f>D15+D9</f>
        <v>20500</v>
      </c>
      <c r="E17" s="142">
        <f>E15+E9</f>
        <v>20880</v>
      </c>
      <c r="F17" s="52"/>
      <c r="G17" s="75"/>
      <c r="H17" s="43"/>
      <c r="I17" s="43" t="s">
        <v>11</v>
      </c>
      <c r="J17" s="44">
        <v>0</v>
      </c>
      <c r="K17" s="44">
        <v>0</v>
      </c>
      <c r="L17" s="45"/>
    </row>
    <row r="18" spans="1:18" x14ac:dyDescent="0.25">
      <c r="D18" s="41"/>
      <c r="E18" s="80"/>
      <c r="F18" s="215"/>
      <c r="G18" s="75"/>
      <c r="H18" s="43"/>
      <c r="I18" s="43" t="s">
        <v>18</v>
      </c>
      <c r="J18" s="44">
        <v>0</v>
      </c>
      <c r="K18" s="44">
        <v>0</v>
      </c>
      <c r="L18" s="45"/>
    </row>
    <row r="19" spans="1:18" x14ac:dyDescent="0.25">
      <c r="A19" s="5" t="s">
        <v>191</v>
      </c>
      <c r="B19" s="6"/>
      <c r="C19" s="6"/>
      <c r="D19" s="71"/>
      <c r="E19" s="45"/>
      <c r="F19" s="52"/>
      <c r="G19" s="75"/>
      <c r="H19" s="43" t="s">
        <v>27</v>
      </c>
      <c r="I19" s="43"/>
      <c r="J19" s="44"/>
      <c r="K19" s="44"/>
      <c r="L19" s="45"/>
      <c r="N19" s="10"/>
      <c r="O19" s="135"/>
      <c r="P19" s="10"/>
      <c r="Q19" s="3"/>
      <c r="R19" s="3"/>
    </row>
    <row r="20" spans="1:18" x14ac:dyDescent="0.25">
      <c r="A20" s="20"/>
      <c r="B20" s="133" t="s">
        <v>220</v>
      </c>
      <c r="C20" s="10"/>
      <c r="D20" s="44"/>
      <c r="E20" s="45"/>
      <c r="F20" s="52"/>
      <c r="G20" s="75"/>
      <c r="H20" s="43"/>
      <c r="I20" s="43" t="s">
        <v>17</v>
      </c>
      <c r="J20" s="76">
        <v>2000</v>
      </c>
      <c r="K20" s="76">
        <v>2950</v>
      </c>
      <c r="L20" s="55">
        <f>K20-J20</f>
        <v>950</v>
      </c>
      <c r="N20" s="10"/>
      <c r="O20" s="148"/>
      <c r="P20" s="149"/>
      <c r="Q20" s="3"/>
      <c r="R20" s="3"/>
    </row>
    <row r="21" spans="1:18" x14ac:dyDescent="0.25">
      <c r="A21" s="9"/>
      <c r="B21" s="178" t="s">
        <v>454</v>
      </c>
      <c r="C21" s="178"/>
      <c r="D21" s="44">
        <v>2700</v>
      </c>
      <c r="E21" s="45">
        <v>2500</v>
      </c>
      <c r="F21" s="52"/>
      <c r="G21" s="75"/>
      <c r="H21" s="43"/>
      <c r="I21" s="84" t="s">
        <v>30</v>
      </c>
      <c r="J21" s="140">
        <f>SUM(J16:J20)</f>
        <v>2000</v>
      </c>
      <c r="K21" s="140">
        <f>SUM(K16:K20)</f>
        <v>2950</v>
      </c>
      <c r="L21" s="141"/>
      <c r="N21" s="10"/>
      <c r="O21" s="135"/>
      <c r="P21" s="10"/>
      <c r="Q21" s="3"/>
      <c r="R21" s="3"/>
    </row>
    <row r="22" spans="1:18" x14ac:dyDescent="0.25">
      <c r="A22" s="9"/>
      <c r="B22" s="10" t="s">
        <v>4</v>
      </c>
      <c r="C22" s="10"/>
      <c r="D22" s="44">
        <v>150</v>
      </c>
      <c r="E22" s="45">
        <v>200</v>
      </c>
      <c r="F22" s="52"/>
      <c r="G22" s="75"/>
      <c r="H22" s="43"/>
      <c r="I22" s="43"/>
      <c r="J22" s="44"/>
      <c r="K22" s="44"/>
      <c r="L22" s="45"/>
      <c r="N22" s="10"/>
      <c r="O22" s="135"/>
      <c r="P22" s="10"/>
      <c r="Q22" s="3"/>
      <c r="R22" s="3"/>
    </row>
    <row r="23" spans="1:18" x14ac:dyDescent="0.25">
      <c r="A23" s="9"/>
      <c r="B23" s="10" t="s">
        <v>5</v>
      </c>
      <c r="C23" s="10"/>
      <c r="D23" s="76">
        <v>400</v>
      </c>
      <c r="E23" s="77">
        <v>450</v>
      </c>
      <c r="F23" s="52"/>
      <c r="G23" s="73" t="s">
        <v>13</v>
      </c>
      <c r="H23" s="43"/>
      <c r="I23" s="43"/>
      <c r="J23" s="44"/>
      <c r="K23" s="44"/>
      <c r="L23" s="45"/>
      <c r="N23" s="10"/>
      <c r="O23" s="10"/>
      <c r="P23" s="10"/>
      <c r="Q23" s="3"/>
      <c r="R23" s="3"/>
    </row>
    <row r="24" spans="1:18" x14ac:dyDescent="0.25">
      <c r="A24" s="9"/>
      <c r="B24" s="10"/>
      <c r="C24" s="10"/>
      <c r="D24" s="44">
        <f>SUM(D21:D23)</f>
        <v>3250</v>
      </c>
      <c r="E24" s="45">
        <f>SUM(E21:E23)</f>
        <v>3150</v>
      </c>
      <c r="F24" s="52"/>
      <c r="G24" s="75"/>
      <c r="H24" s="43" t="s">
        <v>19</v>
      </c>
      <c r="I24" s="43"/>
      <c r="J24" s="44"/>
      <c r="K24" s="44"/>
      <c r="L24" s="45"/>
      <c r="N24" s="10"/>
      <c r="O24" s="10"/>
      <c r="P24" s="10"/>
      <c r="Q24" s="3"/>
      <c r="R24" s="3"/>
    </row>
    <row r="25" spans="1:18" x14ac:dyDescent="0.25">
      <c r="A25" s="9"/>
      <c r="B25" s="133" t="s">
        <v>221</v>
      </c>
      <c r="C25" s="10"/>
      <c r="D25" s="44"/>
      <c r="E25" s="45"/>
      <c r="F25" s="52"/>
      <c r="G25" s="75"/>
      <c r="H25" s="43"/>
      <c r="I25" s="43" t="s">
        <v>14</v>
      </c>
      <c r="J25" s="44">
        <v>500</v>
      </c>
      <c r="K25" s="44">
        <v>1000</v>
      </c>
      <c r="L25" s="45">
        <f>K25-J25</f>
        <v>500</v>
      </c>
      <c r="N25" s="10"/>
      <c r="O25" s="10"/>
      <c r="P25" s="10"/>
      <c r="Q25" s="3"/>
      <c r="R25" s="3"/>
    </row>
    <row r="26" spans="1:18" x14ac:dyDescent="0.25">
      <c r="A26" s="9"/>
      <c r="B26" s="10" t="s">
        <v>12</v>
      </c>
      <c r="C26" s="10"/>
      <c r="D26" s="44"/>
      <c r="E26" s="45"/>
      <c r="F26" s="52"/>
      <c r="G26" s="75"/>
      <c r="H26" s="43"/>
      <c r="I26" s="43" t="s">
        <v>15</v>
      </c>
      <c r="J26" s="44">
        <v>0</v>
      </c>
      <c r="K26" s="44">
        <v>0</v>
      </c>
      <c r="L26" s="45"/>
      <c r="N26" s="10"/>
      <c r="O26" s="10"/>
      <c r="P26" s="10"/>
      <c r="Q26" s="3"/>
      <c r="R26" s="3"/>
    </row>
    <row r="27" spans="1:18" x14ac:dyDescent="0.25">
      <c r="A27" s="9"/>
      <c r="B27" s="10"/>
      <c r="C27" s="10" t="s">
        <v>32</v>
      </c>
      <c r="D27" s="44">
        <v>0</v>
      </c>
      <c r="E27" s="45">
        <v>500</v>
      </c>
      <c r="F27" s="52"/>
      <c r="G27" s="75"/>
      <c r="H27" s="43"/>
      <c r="I27" s="43" t="s">
        <v>16</v>
      </c>
      <c r="J27" s="76">
        <v>0</v>
      </c>
      <c r="K27" s="76">
        <v>0</v>
      </c>
      <c r="L27" s="77"/>
    </row>
    <row r="28" spans="1:18" x14ac:dyDescent="0.25">
      <c r="A28" s="9"/>
      <c r="B28" s="10"/>
      <c r="C28" s="10" t="s">
        <v>15</v>
      </c>
      <c r="D28" s="44">
        <v>230</v>
      </c>
      <c r="E28" s="45">
        <v>270</v>
      </c>
      <c r="F28" s="52"/>
      <c r="G28" s="75"/>
      <c r="H28" s="43"/>
      <c r="I28" s="43"/>
      <c r="J28" s="44">
        <f>SUM(J25:J27)</f>
        <v>500</v>
      </c>
      <c r="K28" s="44">
        <f>SUM(K25:K27)</f>
        <v>1000</v>
      </c>
      <c r="L28" s="45"/>
    </row>
    <row r="29" spans="1:18" x14ac:dyDescent="0.25">
      <c r="A29" s="9"/>
      <c r="B29" s="10"/>
      <c r="C29" s="10" t="s">
        <v>377</v>
      </c>
      <c r="D29" s="44">
        <v>20</v>
      </c>
      <c r="E29" s="45">
        <v>30</v>
      </c>
      <c r="F29" s="52"/>
      <c r="G29" s="75"/>
      <c r="H29" s="43" t="s">
        <v>20</v>
      </c>
      <c r="I29" s="43"/>
      <c r="J29" s="44"/>
      <c r="K29" s="44"/>
      <c r="L29" s="45"/>
    </row>
    <row r="30" spans="1:18" x14ac:dyDescent="0.25">
      <c r="A30" s="9"/>
      <c r="B30" s="10" t="s">
        <v>35</v>
      </c>
      <c r="C30" s="10"/>
      <c r="D30" s="44"/>
      <c r="E30" s="45"/>
      <c r="F30" s="215"/>
      <c r="G30" s="75"/>
      <c r="H30" s="43"/>
      <c r="I30" s="43" t="s">
        <v>28</v>
      </c>
      <c r="J30" s="76">
        <f>J12-J21-J28</f>
        <v>11500</v>
      </c>
      <c r="K30" s="76">
        <f>K12-K21-K28</f>
        <v>16250</v>
      </c>
      <c r="L30" s="77">
        <f>K30-J30</f>
        <v>4750</v>
      </c>
      <c r="N30" s="4"/>
      <c r="O30" s="4"/>
    </row>
    <row r="31" spans="1:18" x14ac:dyDescent="0.25">
      <c r="A31" s="9"/>
      <c r="B31" s="10"/>
      <c r="C31" s="10" t="s">
        <v>32</v>
      </c>
      <c r="D31" s="44">
        <v>9500</v>
      </c>
      <c r="E31" s="45">
        <v>9500</v>
      </c>
      <c r="F31" s="52"/>
      <c r="G31" s="75"/>
      <c r="H31" s="43"/>
      <c r="I31" s="84" t="s">
        <v>31</v>
      </c>
      <c r="J31" s="140">
        <f>J30+J28</f>
        <v>12000</v>
      </c>
      <c r="K31" s="140">
        <f>K30+K28</f>
        <v>17250</v>
      </c>
      <c r="L31" s="47">
        <f>K31-J31</f>
        <v>5250</v>
      </c>
      <c r="M31" s="4"/>
    </row>
    <row r="32" spans="1:18" x14ac:dyDescent="0.25">
      <c r="A32" s="9"/>
      <c r="B32" s="10"/>
      <c r="C32" s="10" t="s">
        <v>15</v>
      </c>
      <c r="D32" s="76">
        <v>2250</v>
      </c>
      <c r="E32" s="77">
        <v>2200</v>
      </c>
      <c r="F32" s="52"/>
      <c r="G32" s="75"/>
      <c r="H32" s="43"/>
      <c r="I32" s="43"/>
      <c r="J32" s="44"/>
      <c r="K32" s="44"/>
      <c r="L32" s="45"/>
    </row>
    <row r="33" spans="1:12" x14ac:dyDescent="0.25">
      <c r="A33" s="9"/>
      <c r="B33" s="10"/>
      <c r="C33" s="10"/>
      <c r="D33" s="44">
        <f>SUM(D27:D32)</f>
        <v>12000</v>
      </c>
      <c r="E33" s="45">
        <f>SUM(E27:E32)</f>
        <v>12500</v>
      </c>
      <c r="F33" s="215"/>
      <c r="G33" s="12"/>
      <c r="H33" s="13"/>
      <c r="I33" s="14" t="s">
        <v>39</v>
      </c>
      <c r="J33" s="15">
        <f>J31+J21</f>
        <v>14000</v>
      </c>
      <c r="K33" s="15">
        <f>K31+K21</f>
        <v>20200</v>
      </c>
      <c r="L33" s="21"/>
    </row>
    <row r="34" spans="1:12" x14ac:dyDescent="0.25">
      <c r="A34" s="9"/>
      <c r="B34" s="10"/>
      <c r="C34" s="10"/>
      <c r="D34" s="44"/>
      <c r="E34" s="45"/>
      <c r="F34" s="43"/>
    </row>
    <row r="35" spans="1:12" x14ac:dyDescent="0.25">
      <c r="A35" s="12"/>
      <c r="B35" s="13"/>
      <c r="C35" s="14" t="s">
        <v>181</v>
      </c>
      <c r="D35" s="79">
        <f>D33+D24</f>
        <v>15250</v>
      </c>
      <c r="E35" s="142">
        <f>E33+E24</f>
        <v>15650</v>
      </c>
      <c r="F35" s="52"/>
    </row>
    <row r="36" spans="1:12" x14ac:dyDescent="0.25">
      <c r="D36" s="3"/>
      <c r="E36" s="2"/>
    </row>
    <row r="37" spans="1:12" x14ac:dyDescent="0.25">
      <c r="A37" s="24"/>
      <c r="B37" s="25"/>
      <c r="C37" s="26" t="s">
        <v>321</v>
      </c>
      <c r="D37" s="61">
        <f>D17-D35</f>
        <v>5250</v>
      </c>
      <c r="E37" s="62">
        <f>E17-E35</f>
        <v>5230</v>
      </c>
    </row>
    <row r="38" spans="1:12" x14ac:dyDescent="0.25">
      <c r="D38" s="3"/>
    </row>
  </sheetData>
  <mergeCells count="4">
    <mergeCell ref="G2:L2"/>
    <mergeCell ref="N3:O3"/>
    <mergeCell ref="A2:E2"/>
    <mergeCell ref="A1:O1"/>
  </mergeCells>
  <printOptions horizontalCentered="1"/>
  <pageMargins left="0.25" right="0.25" top="0.5" bottom="0.5" header="0.3" footer="0.3"/>
  <pageSetup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1514-FF39-452B-B79E-980FBDDF472C}">
  <sheetPr>
    <pageSetUpPr fitToPage="1"/>
  </sheetPr>
  <dimension ref="A1:AS66"/>
  <sheetViews>
    <sheetView topLeftCell="A6" zoomScale="89" zoomScaleNormal="89" workbookViewId="0">
      <selection activeCell="Q31" sqref="Q31"/>
    </sheetView>
  </sheetViews>
  <sheetFormatPr defaultRowHeight="15" x14ac:dyDescent="0.25"/>
  <cols>
    <col min="1" max="1" width="32.7109375" customWidth="1"/>
    <col min="2" max="2" width="5.28515625" customWidth="1"/>
    <col min="3" max="3" width="5" customWidth="1"/>
    <col min="5" max="5" width="41.42578125" customWidth="1"/>
    <col min="6" max="6" width="6.28515625" customWidth="1"/>
    <col min="9" max="9" width="6" customWidth="1"/>
    <col min="10" max="10" width="3.5703125" customWidth="1"/>
    <col min="11" max="11" width="4" customWidth="1"/>
    <col min="12" max="12" width="4.85546875" customWidth="1"/>
    <col min="14" max="14" width="5.7109375" customWidth="1"/>
  </cols>
  <sheetData>
    <row r="1" spans="1:20" ht="46.5" customHeight="1" thickBot="1" x14ac:dyDescent="0.3">
      <c r="A1" s="445" t="s">
        <v>346</v>
      </c>
      <c r="B1" s="446"/>
      <c r="C1" s="446"/>
      <c r="D1" s="446"/>
      <c r="E1" s="446"/>
      <c r="F1" s="446"/>
      <c r="G1" s="446"/>
      <c r="H1" s="446"/>
      <c r="I1" s="446"/>
      <c r="J1" s="446"/>
      <c r="K1" s="446"/>
      <c r="L1" s="446"/>
      <c r="M1" s="446"/>
      <c r="N1" s="447"/>
      <c r="O1" s="52"/>
      <c r="P1" s="52"/>
      <c r="Q1" s="52"/>
      <c r="R1" s="52"/>
      <c r="S1" s="52"/>
      <c r="T1" s="52"/>
    </row>
    <row r="2" spans="1:20" ht="15.75" x14ac:dyDescent="0.25">
      <c r="A2" s="368" t="s">
        <v>309</v>
      </c>
      <c r="B2" s="369"/>
      <c r="C2" s="369"/>
      <c r="D2" s="369"/>
      <c r="E2" s="369"/>
      <c r="F2" s="369"/>
      <c r="G2" s="369"/>
      <c r="H2" s="369"/>
      <c r="I2" s="369"/>
      <c r="J2" s="369"/>
      <c r="K2" s="369"/>
      <c r="L2" s="369"/>
      <c r="M2" s="369"/>
      <c r="N2" s="370"/>
      <c r="O2" s="52"/>
      <c r="P2" s="52"/>
      <c r="Q2" s="52"/>
      <c r="R2" s="52"/>
      <c r="S2" s="52"/>
      <c r="T2" s="52"/>
    </row>
    <row r="3" spans="1:20" ht="12.75" customHeight="1" x14ac:dyDescent="0.25">
      <c r="A3" s="448"/>
      <c r="B3" s="449"/>
      <c r="C3" s="449"/>
      <c r="D3" s="449"/>
      <c r="E3" s="449"/>
      <c r="F3" s="449"/>
      <c r="G3" s="449"/>
      <c r="H3" s="449"/>
      <c r="I3" s="449"/>
      <c r="J3" s="449"/>
      <c r="K3" s="449"/>
      <c r="L3" s="449"/>
      <c r="M3" s="449"/>
      <c r="N3" s="450"/>
      <c r="O3" s="52"/>
      <c r="P3" s="52"/>
      <c r="Q3" s="52"/>
      <c r="R3" s="52"/>
      <c r="S3" s="52"/>
      <c r="T3" s="52"/>
    </row>
    <row r="4" spans="1:20" ht="22.5" customHeight="1" x14ac:dyDescent="0.25">
      <c r="A4" s="371" t="s">
        <v>384</v>
      </c>
      <c r="B4" s="372"/>
      <c r="C4" s="372"/>
      <c r="D4" s="372"/>
      <c r="E4" s="372"/>
      <c r="F4" s="372"/>
      <c r="G4" s="372"/>
      <c r="H4" s="372"/>
      <c r="I4" s="372"/>
      <c r="J4" s="372"/>
      <c r="K4" s="372"/>
      <c r="L4" s="372"/>
      <c r="M4" s="372"/>
      <c r="N4" s="373"/>
      <c r="O4" s="52"/>
      <c r="P4" s="52"/>
      <c r="Q4" s="52"/>
      <c r="R4" s="52"/>
      <c r="S4" s="52"/>
      <c r="T4" s="52"/>
    </row>
    <row r="5" spans="1:20" ht="15" customHeight="1" x14ac:dyDescent="0.25">
      <c r="A5" s="374" t="s">
        <v>453</v>
      </c>
      <c r="B5" s="375" t="s">
        <v>310</v>
      </c>
      <c r="C5" s="375"/>
      <c r="D5" s="375"/>
      <c r="E5" s="375"/>
      <c r="F5" s="375"/>
      <c r="G5" s="375"/>
      <c r="H5" s="375"/>
      <c r="I5" s="375"/>
      <c r="J5" s="375"/>
      <c r="K5" s="375"/>
      <c r="L5" s="375"/>
      <c r="M5" s="375"/>
      <c r="N5" s="376"/>
      <c r="O5" s="52"/>
      <c r="P5" s="52"/>
      <c r="Q5" s="52"/>
      <c r="R5" s="52"/>
      <c r="S5" s="52"/>
      <c r="T5" s="52"/>
    </row>
    <row r="6" spans="1:20" ht="14.25" customHeight="1" x14ac:dyDescent="0.25">
      <c r="A6" s="377" t="s">
        <v>224</v>
      </c>
      <c r="B6" s="375" t="s">
        <v>227</v>
      </c>
      <c r="C6" s="375"/>
      <c r="D6" s="375"/>
      <c r="E6" s="375"/>
      <c r="F6" s="375"/>
      <c r="G6" s="375"/>
      <c r="H6" s="375"/>
      <c r="I6" s="375"/>
      <c r="J6" s="375"/>
      <c r="K6" s="375"/>
      <c r="L6" s="375"/>
      <c r="M6" s="375"/>
      <c r="N6" s="376"/>
      <c r="O6" s="52"/>
      <c r="P6" s="52"/>
      <c r="Q6" s="52"/>
      <c r="R6" s="52"/>
      <c r="S6" s="52"/>
      <c r="T6" s="52"/>
    </row>
    <row r="7" spans="1:20" ht="15" customHeight="1" x14ac:dyDescent="0.25">
      <c r="A7" s="377" t="s">
        <v>226</v>
      </c>
      <c r="B7" s="375" t="s">
        <v>228</v>
      </c>
      <c r="C7" s="375"/>
      <c r="D7" s="375"/>
      <c r="E7" s="375"/>
      <c r="F7" s="375"/>
      <c r="G7" s="375"/>
      <c r="H7" s="375"/>
      <c r="I7" s="375"/>
      <c r="J7" s="375"/>
      <c r="K7" s="375"/>
      <c r="L7" s="375"/>
      <c r="M7" s="375"/>
      <c r="N7" s="376"/>
      <c r="O7" s="52"/>
      <c r="P7" s="52"/>
      <c r="Q7" s="52"/>
      <c r="R7" s="52"/>
      <c r="S7" s="52"/>
      <c r="T7" s="52"/>
    </row>
    <row r="8" spans="1:20" ht="15.75" x14ac:dyDescent="0.25">
      <c r="A8" s="378" t="s">
        <v>189</v>
      </c>
      <c r="B8" s="375" t="s">
        <v>365</v>
      </c>
      <c r="C8" s="375"/>
      <c r="D8" s="375"/>
      <c r="E8" s="375"/>
      <c r="F8" s="375"/>
      <c r="G8" s="375"/>
      <c r="H8" s="375"/>
      <c r="I8" s="375"/>
      <c r="J8" s="375"/>
      <c r="K8" s="375"/>
      <c r="L8" s="375"/>
      <c r="M8" s="375"/>
      <c r="N8" s="376"/>
      <c r="O8" s="52"/>
      <c r="P8" s="52"/>
      <c r="Q8" s="52"/>
      <c r="R8" s="52"/>
      <c r="S8" s="52"/>
      <c r="T8" s="52"/>
    </row>
    <row r="9" spans="1:20" ht="15.75" x14ac:dyDescent="0.25">
      <c r="A9" s="379" t="s">
        <v>220</v>
      </c>
      <c r="B9" s="375" t="s">
        <v>230</v>
      </c>
      <c r="C9" s="375"/>
      <c r="D9" s="375"/>
      <c r="E9" s="375"/>
      <c r="F9" s="375"/>
      <c r="G9" s="375"/>
      <c r="H9" s="375"/>
      <c r="I9" s="375"/>
      <c r="J9" s="375"/>
      <c r="K9" s="375"/>
      <c r="L9" s="375"/>
      <c r="M9" s="375"/>
      <c r="N9" s="376"/>
      <c r="O9" s="52"/>
      <c r="P9" s="52"/>
      <c r="Q9" s="52"/>
      <c r="R9" s="52"/>
      <c r="S9" s="52"/>
      <c r="T9" s="52"/>
    </row>
    <row r="10" spans="1:20" ht="15.75" x14ac:dyDescent="0.25">
      <c r="A10" s="379" t="s">
        <v>221</v>
      </c>
      <c r="B10" s="375" t="s">
        <v>231</v>
      </c>
      <c r="C10" s="375"/>
      <c r="D10" s="375"/>
      <c r="E10" s="375"/>
      <c r="F10" s="375"/>
      <c r="G10" s="375"/>
      <c r="H10" s="375"/>
      <c r="I10" s="375"/>
      <c r="J10" s="375"/>
      <c r="K10" s="375"/>
      <c r="L10" s="375"/>
      <c r="M10" s="375"/>
      <c r="N10" s="376"/>
      <c r="O10" s="52"/>
      <c r="P10" s="52"/>
      <c r="Q10" s="52"/>
      <c r="R10" s="52"/>
      <c r="S10" s="52"/>
      <c r="T10" s="52"/>
    </row>
    <row r="11" spans="1:20" ht="15.75" x14ac:dyDescent="0.25">
      <c r="A11" s="380" t="s">
        <v>12</v>
      </c>
      <c r="B11" s="375" t="s">
        <v>232</v>
      </c>
      <c r="C11" s="375"/>
      <c r="D11" s="375"/>
      <c r="E11" s="375"/>
      <c r="F11" s="375"/>
      <c r="G11" s="375"/>
      <c r="H11" s="375"/>
      <c r="I11" s="375"/>
      <c r="J11" s="375"/>
      <c r="K11" s="375"/>
      <c r="L11" s="375"/>
      <c r="M11" s="375"/>
      <c r="N11" s="376"/>
      <c r="O11" s="52"/>
      <c r="P11" s="52"/>
      <c r="Q11" s="52"/>
      <c r="R11" s="52"/>
      <c r="S11" s="52"/>
      <c r="T11" s="52"/>
    </row>
    <row r="12" spans="1:20" ht="15.75" x14ac:dyDescent="0.25">
      <c r="A12" s="380" t="s">
        <v>229</v>
      </c>
      <c r="B12" s="375" t="s">
        <v>233</v>
      </c>
      <c r="C12" s="375"/>
      <c r="D12" s="375"/>
      <c r="E12" s="375"/>
      <c r="F12" s="375"/>
      <c r="G12" s="375"/>
      <c r="H12" s="375"/>
      <c r="I12" s="375"/>
      <c r="J12" s="375"/>
      <c r="K12" s="375"/>
      <c r="L12" s="375"/>
      <c r="M12" s="375"/>
      <c r="N12" s="376"/>
      <c r="O12" s="52"/>
      <c r="P12" s="52"/>
      <c r="Q12" s="52"/>
      <c r="R12" s="52"/>
      <c r="S12" s="52"/>
      <c r="T12" s="52"/>
    </row>
    <row r="13" spans="1:20" ht="24" customHeight="1" x14ac:dyDescent="0.25">
      <c r="A13" s="381" t="s">
        <v>0</v>
      </c>
      <c r="B13" s="375"/>
      <c r="C13" s="375"/>
      <c r="D13" s="375"/>
      <c r="E13" s="375"/>
      <c r="F13" s="375"/>
      <c r="G13" s="375"/>
      <c r="H13" s="375"/>
      <c r="I13" s="375"/>
      <c r="J13" s="375"/>
      <c r="K13" s="375"/>
      <c r="L13" s="375"/>
      <c r="M13" s="375"/>
      <c r="N13" s="376"/>
      <c r="O13" s="52"/>
      <c r="P13" s="52"/>
      <c r="Q13" s="52"/>
      <c r="R13" s="52"/>
      <c r="S13" s="52"/>
      <c r="T13" s="52"/>
    </row>
    <row r="14" spans="1:20" ht="12.75" customHeight="1" x14ac:dyDescent="0.25">
      <c r="A14" s="382" t="s">
        <v>125</v>
      </c>
      <c r="B14" s="375" t="s">
        <v>311</v>
      </c>
      <c r="C14" s="375"/>
      <c r="D14" s="375"/>
      <c r="E14" s="375"/>
      <c r="F14" s="375"/>
      <c r="G14" s="375"/>
      <c r="H14" s="375"/>
      <c r="I14" s="375"/>
      <c r="J14" s="375"/>
      <c r="K14" s="375"/>
      <c r="L14" s="375"/>
      <c r="M14" s="375"/>
      <c r="N14" s="376"/>
      <c r="O14" s="52"/>
      <c r="P14" s="52"/>
      <c r="Q14" s="52"/>
      <c r="R14" s="52"/>
      <c r="S14" s="52"/>
      <c r="T14" s="52"/>
    </row>
    <row r="15" spans="1:20" ht="15.75" x14ac:dyDescent="0.25">
      <c r="A15" s="382" t="s">
        <v>184</v>
      </c>
      <c r="B15" s="451" t="s">
        <v>312</v>
      </c>
      <c r="C15" s="451"/>
      <c r="D15" s="451"/>
      <c r="E15" s="451"/>
      <c r="F15" s="451"/>
      <c r="G15" s="451"/>
      <c r="H15" s="451"/>
      <c r="I15" s="451"/>
      <c r="J15" s="451"/>
      <c r="K15" s="451"/>
      <c r="L15" s="451"/>
      <c r="M15" s="451"/>
      <c r="N15" s="452"/>
      <c r="O15" s="52"/>
      <c r="P15" s="52"/>
      <c r="Q15" s="52"/>
      <c r="R15" s="52"/>
      <c r="S15" s="52"/>
      <c r="T15" s="52"/>
    </row>
    <row r="16" spans="1:20" ht="15.75" x14ac:dyDescent="0.25">
      <c r="A16" s="382"/>
      <c r="B16" s="451"/>
      <c r="C16" s="451"/>
      <c r="D16" s="451"/>
      <c r="E16" s="451"/>
      <c r="F16" s="451"/>
      <c r="G16" s="451"/>
      <c r="H16" s="451"/>
      <c r="I16" s="451"/>
      <c r="J16" s="451"/>
      <c r="K16" s="451"/>
      <c r="L16" s="451"/>
      <c r="M16" s="451"/>
      <c r="N16" s="452"/>
      <c r="O16" s="52"/>
      <c r="P16" s="52"/>
      <c r="Q16" s="52"/>
      <c r="R16" s="52"/>
      <c r="S16" s="52"/>
      <c r="T16" s="52"/>
    </row>
    <row r="17" spans="1:20" ht="15.75" x14ac:dyDescent="0.25">
      <c r="A17" s="382" t="s">
        <v>126</v>
      </c>
      <c r="B17" s="375" t="s">
        <v>151</v>
      </c>
      <c r="C17" s="375"/>
      <c r="D17" s="375"/>
      <c r="E17" s="375"/>
      <c r="F17" s="375"/>
      <c r="G17" s="375"/>
      <c r="H17" s="375"/>
      <c r="I17" s="375"/>
      <c r="J17" s="375"/>
      <c r="K17" s="375"/>
      <c r="L17" s="375"/>
      <c r="M17" s="375"/>
      <c r="N17" s="376"/>
      <c r="O17" s="52"/>
      <c r="P17" s="52"/>
      <c r="Q17" s="52"/>
      <c r="R17" s="52"/>
      <c r="S17" s="52"/>
      <c r="T17" s="52"/>
    </row>
    <row r="18" spans="1:20" ht="15.75" x14ac:dyDescent="0.25">
      <c r="A18" s="377" t="s">
        <v>127</v>
      </c>
      <c r="B18" s="375" t="s">
        <v>185</v>
      </c>
      <c r="C18" s="375"/>
      <c r="D18" s="375"/>
      <c r="E18" s="375"/>
      <c r="F18" s="375"/>
      <c r="G18" s="375"/>
      <c r="H18" s="375"/>
      <c r="I18" s="375"/>
      <c r="J18" s="375"/>
      <c r="K18" s="375"/>
      <c r="L18" s="375"/>
      <c r="M18" s="375"/>
      <c r="N18" s="376"/>
      <c r="O18" s="52"/>
      <c r="P18" s="52"/>
      <c r="Q18" s="52"/>
      <c r="R18" s="52"/>
      <c r="S18" s="52"/>
      <c r="T18" s="52"/>
    </row>
    <row r="19" spans="1:20" ht="15.75" x14ac:dyDescent="0.25">
      <c r="A19" s="377" t="s">
        <v>28</v>
      </c>
      <c r="B19" s="453" t="s">
        <v>190</v>
      </c>
      <c r="C19" s="453"/>
      <c r="D19" s="453"/>
      <c r="E19" s="453"/>
      <c r="F19" s="453"/>
      <c r="G19" s="453"/>
      <c r="H19" s="453"/>
      <c r="I19" s="453"/>
      <c r="J19" s="453"/>
      <c r="K19" s="453"/>
      <c r="L19" s="453"/>
      <c r="M19" s="453"/>
      <c r="N19" s="454"/>
      <c r="O19" s="52"/>
      <c r="P19" s="52"/>
      <c r="Q19" s="52"/>
      <c r="R19" s="52"/>
      <c r="S19" s="52"/>
      <c r="T19" s="52"/>
    </row>
    <row r="20" spans="1:20" ht="16.5" thickBot="1" x14ac:dyDescent="0.3">
      <c r="A20" s="383"/>
      <c r="B20" s="455"/>
      <c r="C20" s="455"/>
      <c r="D20" s="455"/>
      <c r="E20" s="455"/>
      <c r="F20" s="455"/>
      <c r="G20" s="455"/>
      <c r="H20" s="455"/>
      <c r="I20" s="455"/>
      <c r="J20" s="455"/>
      <c r="K20" s="455"/>
      <c r="L20" s="455"/>
      <c r="M20" s="455"/>
      <c r="N20" s="456"/>
      <c r="O20" s="52"/>
      <c r="P20" s="52"/>
      <c r="Q20" s="52"/>
      <c r="R20" s="52"/>
      <c r="S20" s="52"/>
      <c r="T20" s="52"/>
    </row>
    <row r="21" spans="1:20" s="52" customFormat="1" ht="9" customHeight="1" thickBot="1" x14ac:dyDescent="0.3">
      <c r="A21" s="427"/>
      <c r="B21" s="428"/>
      <c r="C21" s="428"/>
      <c r="D21" s="428"/>
      <c r="E21" s="428"/>
      <c r="F21" s="428"/>
      <c r="G21" s="428"/>
      <c r="H21" s="428"/>
      <c r="I21" s="428"/>
      <c r="J21" s="428"/>
      <c r="K21" s="428"/>
      <c r="L21" s="428"/>
      <c r="M21" s="428"/>
      <c r="N21" s="427"/>
      <c r="O21" s="43"/>
    </row>
    <row r="22" spans="1:20" ht="15.75" x14ac:dyDescent="0.25">
      <c r="A22" s="368" t="s">
        <v>459</v>
      </c>
      <c r="B22" s="369"/>
      <c r="C22" s="369"/>
      <c r="D22" s="369"/>
      <c r="E22" s="369"/>
      <c r="F22" s="369"/>
      <c r="G22" s="369"/>
      <c r="H22" s="369"/>
      <c r="I22" s="369"/>
      <c r="J22" s="369"/>
      <c r="K22" s="369"/>
      <c r="L22" s="369"/>
      <c r="M22" s="369"/>
      <c r="N22" s="370"/>
      <c r="O22" s="52"/>
      <c r="P22" s="52"/>
      <c r="Q22" s="52"/>
      <c r="R22" s="52"/>
      <c r="S22" s="52"/>
      <c r="T22" s="52"/>
    </row>
    <row r="23" spans="1:20" ht="15.75" x14ac:dyDescent="0.25">
      <c r="A23" s="384" t="s">
        <v>313</v>
      </c>
      <c r="B23" s="375"/>
      <c r="C23" s="375"/>
      <c r="D23" s="375"/>
      <c r="E23" s="375"/>
      <c r="F23" s="375"/>
      <c r="G23" s="375"/>
      <c r="H23" s="375"/>
      <c r="I23" s="375"/>
      <c r="J23" s="375"/>
      <c r="K23" s="375"/>
      <c r="L23" s="375"/>
      <c r="M23" s="375"/>
      <c r="N23" s="376"/>
      <c r="O23" s="52"/>
      <c r="P23" s="52"/>
      <c r="Q23" s="52"/>
      <c r="R23" s="52"/>
      <c r="S23" s="52"/>
      <c r="T23" s="52"/>
    </row>
    <row r="24" spans="1:20" ht="15.75" x14ac:dyDescent="0.25">
      <c r="A24" s="384" t="s">
        <v>132</v>
      </c>
      <c r="B24" s="375"/>
      <c r="C24" s="375"/>
      <c r="D24" s="375"/>
      <c r="E24" s="375"/>
      <c r="F24" s="375"/>
      <c r="G24" s="375"/>
      <c r="H24" s="375"/>
      <c r="I24" s="375"/>
      <c r="J24" s="375"/>
      <c r="K24" s="375"/>
      <c r="L24" s="375"/>
      <c r="M24" s="375"/>
      <c r="N24" s="376"/>
      <c r="O24" s="52"/>
      <c r="P24" s="52"/>
      <c r="Q24" s="52"/>
      <c r="R24" s="52"/>
      <c r="S24" s="52"/>
      <c r="T24" s="52"/>
    </row>
    <row r="25" spans="1:20" ht="15.75" x14ac:dyDescent="0.25">
      <c r="A25" s="384"/>
      <c r="B25" s="375"/>
      <c r="C25" s="375"/>
      <c r="D25" s="375"/>
      <c r="E25" s="375"/>
      <c r="F25" s="375"/>
      <c r="G25" s="375"/>
      <c r="H25" s="375"/>
      <c r="I25" s="375"/>
      <c r="J25" s="375"/>
      <c r="K25" s="375"/>
      <c r="L25" s="375"/>
      <c r="M25" s="375"/>
      <c r="N25" s="376"/>
      <c r="O25" s="52"/>
      <c r="P25" s="52"/>
      <c r="Q25" s="52"/>
      <c r="R25" s="52"/>
      <c r="S25" s="52"/>
      <c r="T25" s="52"/>
    </row>
    <row r="26" spans="1:20" ht="15.75" x14ac:dyDescent="0.25">
      <c r="A26" s="384" t="s">
        <v>460</v>
      </c>
      <c r="B26" s="375"/>
      <c r="C26" s="375"/>
      <c r="D26" s="375"/>
      <c r="E26" s="375"/>
      <c r="F26" s="375"/>
      <c r="G26" s="375"/>
      <c r="H26" s="375"/>
      <c r="I26" s="375"/>
      <c r="J26" s="375"/>
      <c r="K26" s="375"/>
      <c r="L26" s="375"/>
      <c r="M26" s="375"/>
      <c r="N26" s="376"/>
      <c r="O26" s="52"/>
      <c r="P26" s="52"/>
      <c r="Q26" s="52"/>
      <c r="R26" s="52"/>
      <c r="S26" s="52"/>
      <c r="T26" s="52"/>
    </row>
    <row r="27" spans="1:20" ht="15.75" x14ac:dyDescent="0.25">
      <c r="A27" s="384"/>
      <c r="B27" s="385" t="s">
        <v>22</v>
      </c>
      <c r="C27" s="375"/>
      <c r="D27" s="375"/>
      <c r="E27" s="375"/>
      <c r="F27" s="385" t="s">
        <v>6</v>
      </c>
      <c r="G27" s="375"/>
      <c r="H27" s="375"/>
      <c r="I27" s="375"/>
      <c r="J27" s="375"/>
      <c r="K27" s="375"/>
      <c r="L27" s="375"/>
      <c r="M27" s="375"/>
      <c r="N27" s="376"/>
      <c r="O27" s="52"/>
      <c r="P27" s="52"/>
      <c r="Q27" s="52"/>
      <c r="R27" s="52"/>
      <c r="S27" s="52"/>
      <c r="T27" s="52"/>
    </row>
    <row r="28" spans="1:20" ht="15.75" x14ac:dyDescent="0.25">
      <c r="A28" s="384"/>
      <c r="B28" s="375"/>
      <c r="C28" s="375" t="s">
        <v>1</v>
      </c>
      <c r="D28" s="375"/>
      <c r="E28" s="375"/>
      <c r="F28" s="375"/>
      <c r="G28" s="375" t="s">
        <v>138</v>
      </c>
      <c r="H28" s="375"/>
      <c r="I28" s="375"/>
      <c r="J28" s="375"/>
      <c r="K28" s="375"/>
      <c r="L28" s="375"/>
      <c r="M28" s="375"/>
      <c r="N28" s="376"/>
      <c r="O28" s="52"/>
      <c r="P28" s="52"/>
      <c r="Q28" s="52"/>
      <c r="R28" s="52"/>
      <c r="S28" s="52"/>
      <c r="T28" s="52"/>
    </row>
    <row r="29" spans="1:20" ht="15.75" x14ac:dyDescent="0.25">
      <c r="A29" s="384"/>
      <c r="B29" s="375"/>
      <c r="C29" s="375" t="s">
        <v>36</v>
      </c>
      <c r="D29" s="375"/>
      <c r="E29" s="375"/>
      <c r="F29" s="375"/>
      <c r="G29" s="375" t="s">
        <v>139</v>
      </c>
      <c r="H29" s="375"/>
      <c r="I29" s="375"/>
      <c r="J29" s="375"/>
      <c r="K29" s="375"/>
      <c r="L29" s="375"/>
      <c r="M29" s="375"/>
      <c r="N29" s="376"/>
      <c r="O29" s="52"/>
      <c r="P29" s="52"/>
      <c r="Q29" s="52"/>
      <c r="R29" s="52"/>
      <c r="S29" s="52"/>
      <c r="T29" s="52"/>
    </row>
    <row r="30" spans="1:20" ht="15.75" x14ac:dyDescent="0.25">
      <c r="A30" s="384"/>
      <c r="B30" s="375"/>
      <c r="C30" s="375" t="s">
        <v>3</v>
      </c>
      <c r="D30" s="375"/>
      <c r="E30" s="375"/>
      <c r="F30" s="375"/>
      <c r="G30" s="375" t="s">
        <v>140</v>
      </c>
      <c r="H30" s="375"/>
      <c r="I30" s="375"/>
      <c r="J30" s="375"/>
      <c r="K30" s="375"/>
      <c r="L30" s="375"/>
      <c r="M30" s="375"/>
      <c r="N30" s="376"/>
      <c r="O30" s="52"/>
      <c r="P30" s="52"/>
      <c r="Q30" s="52"/>
      <c r="R30" s="52"/>
      <c r="S30" s="52"/>
      <c r="T30" s="52"/>
    </row>
    <row r="31" spans="1:20" ht="15.75" x14ac:dyDescent="0.25">
      <c r="A31" s="384"/>
      <c r="B31" s="375"/>
      <c r="C31" s="375" t="s">
        <v>186</v>
      </c>
      <c r="D31" s="375"/>
      <c r="E31" s="375"/>
      <c r="F31" s="385" t="s">
        <v>9</v>
      </c>
      <c r="G31" s="375"/>
      <c r="H31" s="375"/>
      <c r="I31" s="375"/>
      <c r="J31" s="375"/>
      <c r="K31" s="375"/>
      <c r="L31" s="375"/>
      <c r="M31" s="375"/>
      <c r="N31" s="376"/>
      <c r="O31" s="52"/>
      <c r="P31" s="52"/>
      <c r="Q31" s="52"/>
      <c r="R31" s="52"/>
      <c r="S31" s="52"/>
      <c r="T31" s="52"/>
    </row>
    <row r="32" spans="1:20" ht="15.75" x14ac:dyDescent="0.25">
      <c r="A32" s="384"/>
      <c r="B32" s="375"/>
      <c r="C32" s="375" t="s">
        <v>133</v>
      </c>
      <c r="D32" s="375"/>
      <c r="E32" s="375"/>
      <c r="F32" s="375"/>
      <c r="G32" s="375" t="s">
        <v>141</v>
      </c>
      <c r="H32" s="375"/>
      <c r="I32" s="375"/>
      <c r="J32" s="375"/>
      <c r="K32" s="375"/>
      <c r="L32" s="375"/>
      <c r="M32" s="375"/>
      <c r="N32" s="376"/>
      <c r="O32" s="52"/>
      <c r="P32" s="52"/>
      <c r="Q32" s="52"/>
      <c r="R32" s="52"/>
      <c r="S32" s="52"/>
      <c r="T32" s="52"/>
    </row>
    <row r="33" spans="1:45" ht="15.75" x14ac:dyDescent="0.25">
      <c r="A33" s="384"/>
      <c r="B33" s="375"/>
      <c r="C33" s="375" t="s">
        <v>366</v>
      </c>
      <c r="D33" s="375"/>
      <c r="E33" s="375"/>
      <c r="F33" s="375"/>
      <c r="G33" s="375" t="s">
        <v>142</v>
      </c>
      <c r="H33" s="375"/>
      <c r="I33" s="375"/>
      <c r="J33" s="375"/>
      <c r="K33" s="375"/>
      <c r="L33" s="375"/>
      <c r="M33" s="375"/>
      <c r="N33" s="376"/>
      <c r="O33" s="52"/>
      <c r="P33" s="52"/>
      <c r="Q33" s="52"/>
      <c r="R33" s="52"/>
      <c r="S33" s="52"/>
      <c r="T33" s="52"/>
    </row>
    <row r="34" spans="1:45" ht="15.75" x14ac:dyDescent="0.25">
      <c r="A34" s="384"/>
      <c r="B34" s="386" t="s">
        <v>191</v>
      </c>
      <c r="C34" s="375"/>
      <c r="D34" s="375"/>
      <c r="E34" s="375"/>
      <c r="F34" s="375"/>
      <c r="G34" s="375" t="s">
        <v>143</v>
      </c>
      <c r="H34" s="375"/>
      <c r="I34" s="375"/>
      <c r="J34" s="375"/>
      <c r="K34" s="375"/>
      <c r="L34" s="375"/>
      <c r="M34" s="375"/>
      <c r="N34" s="376"/>
      <c r="O34" s="52"/>
      <c r="P34" s="52"/>
      <c r="Q34" s="52"/>
      <c r="R34" s="52"/>
      <c r="S34" s="52"/>
      <c r="T34" s="52"/>
    </row>
    <row r="35" spans="1:45" ht="15.75" x14ac:dyDescent="0.25">
      <c r="A35" s="384"/>
      <c r="B35" s="375"/>
      <c r="C35" s="375" t="s">
        <v>37</v>
      </c>
      <c r="D35" s="375"/>
      <c r="E35" s="375"/>
      <c r="F35" s="375"/>
      <c r="G35" s="375" t="s">
        <v>144</v>
      </c>
      <c r="H35" s="375"/>
      <c r="I35" s="375"/>
      <c r="J35" s="375"/>
      <c r="K35" s="375"/>
      <c r="L35" s="375"/>
      <c r="M35" s="375"/>
      <c r="N35" s="376"/>
      <c r="O35" s="52"/>
      <c r="P35" s="52"/>
      <c r="Q35" s="52"/>
      <c r="R35" s="52"/>
      <c r="S35" s="52"/>
      <c r="T35" s="52"/>
    </row>
    <row r="36" spans="1:45" ht="15.75" x14ac:dyDescent="0.25">
      <c r="A36" s="384"/>
      <c r="B36" s="375"/>
      <c r="C36" s="375" t="s">
        <v>4</v>
      </c>
      <c r="D36" s="375"/>
      <c r="E36" s="375"/>
      <c r="F36" s="385" t="s">
        <v>13</v>
      </c>
      <c r="G36" s="375"/>
      <c r="H36" s="375"/>
      <c r="I36" s="375"/>
      <c r="J36" s="375"/>
      <c r="K36" s="375"/>
      <c r="L36" s="375"/>
      <c r="M36" s="375"/>
      <c r="N36" s="376"/>
      <c r="O36" s="52"/>
      <c r="P36" s="52"/>
      <c r="Q36" s="52"/>
      <c r="R36" s="52"/>
      <c r="S36" s="52"/>
      <c r="T36" s="52"/>
    </row>
    <row r="37" spans="1:45" ht="15.75" x14ac:dyDescent="0.25">
      <c r="A37" s="384"/>
      <c r="B37" s="375"/>
      <c r="C37" s="375" t="s">
        <v>5</v>
      </c>
      <c r="D37" s="375"/>
      <c r="E37" s="375"/>
      <c r="F37" s="375"/>
      <c r="G37" s="375" t="s">
        <v>145</v>
      </c>
      <c r="H37" s="375"/>
      <c r="I37" s="375"/>
      <c r="J37" s="375"/>
      <c r="K37" s="375"/>
      <c r="L37" s="375"/>
      <c r="M37" s="375"/>
      <c r="N37" s="376"/>
      <c r="O37" s="52"/>
      <c r="P37" s="52"/>
      <c r="Q37" s="52"/>
      <c r="R37" s="52"/>
      <c r="S37" s="52"/>
      <c r="T37" s="52"/>
    </row>
    <row r="38" spans="1:45" ht="15.75" x14ac:dyDescent="0.25">
      <c r="A38" s="384"/>
      <c r="B38" s="375"/>
      <c r="C38" s="375" t="s">
        <v>134</v>
      </c>
      <c r="D38" s="375"/>
      <c r="E38" s="375"/>
      <c r="F38" s="375"/>
      <c r="G38" s="375" t="s">
        <v>146</v>
      </c>
      <c r="H38" s="375"/>
      <c r="I38" s="375"/>
      <c r="J38" s="375"/>
      <c r="K38" s="375"/>
      <c r="L38" s="375"/>
      <c r="M38" s="375"/>
      <c r="N38" s="376"/>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row>
    <row r="39" spans="1:45" ht="15.75" x14ac:dyDescent="0.25">
      <c r="A39" s="384"/>
      <c r="B39" s="375"/>
      <c r="C39" s="375" t="s">
        <v>135</v>
      </c>
      <c r="D39" s="375"/>
      <c r="E39" s="375"/>
      <c r="F39" s="375"/>
      <c r="G39" s="375" t="s">
        <v>147</v>
      </c>
      <c r="H39" s="375"/>
      <c r="I39" s="375"/>
      <c r="J39" s="375"/>
      <c r="K39" s="375"/>
      <c r="L39" s="375"/>
      <c r="M39" s="375"/>
      <c r="N39" s="376"/>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row>
    <row r="40" spans="1:45" ht="15.75" x14ac:dyDescent="0.25">
      <c r="A40" s="384"/>
      <c r="B40" s="375"/>
      <c r="C40" s="375" t="s">
        <v>136</v>
      </c>
      <c r="D40" s="375"/>
      <c r="E40" s="375"/>
      <c r="F40" s="375"/>
      <c r="G40" s="375" t="s">
        <v>28</v>
      </c>
      <c r="H40" s="375"/>
      <c r="I40" s="375"/>
      <c r="J40" s="375"/>
      <c r="K40" s="375"/>
      <c r="L40" s="375"/>
      <c r="M40" s="375"/>
      <c r="N40" s="376"/>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row>
    <row r="41" spans="1:45" ht="15.75" x14ac:dyDescent="0.25">
      <c r="A41" s="384"/>
      <c r="B41" s="375"/>
      <c r="C41" s="375" t="s">
        <v>137</v>
      </c>
      <c r="D41" s="375"/>
      <c r="E41" s="375"/>
      <c r="F41" s="375"/>
      <c r="G41" s="375"/>
      <c r="H41" s="375"/>
      <c r="I41" s="375"/>
      <c r="J41" s="375"/>
      <c r="K41" s="375"/>
      <c r="L41" s="375"/>
      <c r="M41" s="375"/>
      <c r="N41" s="376"/>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row>
    <row r="42" spans="1:45" ht="16.5" thickBot="1" x14ac:dyDescent="0.3">
      <c r="A42" s="387"/>
      <c r="B42" s="388"/>
      <c r="C42" s="388" t="s">
        <v>367</v>
      </c>
      <c r="D42" s="388"/>
      <c r="E42" s="388"/>
      <c r="F42" s="388"/>
      <c r="G42" s="388"/>
      <c r="H42" s="388"/>
      <c r="I42" s="388"/>
      <c r="J42" s="388"/>
      <c r="K42" s="388"/>
      <c r="L42" s="388"/>
      <c r="M42" s="388"/>
      <c r="N42" s="389"/>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row>
    <row r="43" spans="1:45" s="52" customFormat="1" x14ac:dyDescent="0.25">
      <c r="A43" s="43"/>
      <c r="B43" s="43"/>
      <c r="C43" s="43"/>
      <c r="D43" s="43"/>
      <c r="E43" s="43"/>
      <c r="F43" s="43"/>
      <c r="G43" s="43"/>
      <c r="H43" s="43"/>
      <c r="I43" s="43"/>
      <c r="J43" s="43"/>
      <c r="K43" s="43"/>
      <c r="L43" s="43"/>
      <c r="M43" s="43"/>
    </row>
    <row r="44" spans="1:45" s="52" customFormat="1" x14ac:dyDescent="0.25"/>
    <row r="45" spans="1:45" s="52" customFormat="1" x14ac:dyDescent="0.25"/>
    <row r="46" spans="1:45" s="52" customFormat="1" x14ac:dyDescent="0.25"/>
    <row r="47" spans="1:45" s="52" customFormat="1" x14ac:dyDescent="0.25"/>
    <row r="48" spans="1:45" s="52" customFormat="1" x14ac:dyDescent="0.25"/>
    <row r="49" s="52" customFormat="1" x14ac:dyDescent="0.25"/>
    <row r="50" s="52" customFormat="1" x14ac:dyDescent="0.25"/>
    <row r="51" s="52" customFormat="1" x14ac:dyDescent="0.25"/>
    <row r="52" s="52" customFormat="1" x14ac:dyDescent="0.25"/>
    <row r="53" s="52" customFormat="1" x14ac:dyDescent="0.25"/>
    <row r="54" s="52" customFormat="1" x14ac:dyDescent="0.25"/>
    <row r="55" s="52" customFormat="1" x14ac:dyDescent="0.25"/>
    <row r="56" s="52" customFormat="1" x14ac:dyDescent="0.25"/>
    <row r="57" s="52" customFormat="1" x14ac:dyDescent="0.25"/>
    <row r="58" s="52" customFormat="1" x14ac:dyDescent="0.25"/>
    <row r="59" s="52" customFormat="1" x14ac:dyDescent="0.25"/>
    <row r="60" s="52" customFormat="1" x14ac:dyDescent="0.25"/>
    <row r="61" s="52" customFormat="1" x14ac:dyDescent="0.25"/>
    <row r="62" s="52" customFormat="1" x14ac:dyDescent="0.25"/>
    <row r="63" s="52" customFormat="1" x14ac:dyDescent="0.25"/>
    <row r="64" s="52" customFormat="1" x14ac:dyDescent="0.25"/>
    <row r="65" s="52" customFormat="1" x14ac:dyDescent="0.25"/>
    <row r="66" s="52" customFormat="1" x14ac:dyDescent="0.25"/>
  </sheetData>
  <mergeCells count="4">
    <mergeCell ref="A1:N1"/>
    <mergeCell ref="A3:N3"/>
    <mergeCell ref="B15:N16"/>
    <mergeCell ref="B19:N20"/>
  </mergeCells>
  <printOptions horizontalCentered="1"/>
  <pageMargins left="0.25" right="0.25" top="0.5" bottom="0.5" header="0.3" footer="0.3"/>
  <pageSetup scale="8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8454E-EF4F-40B6-8FAE-4BA0E294DD1B}">
  <sheetPr>
    <pageSetUpPr fitToPage="1"/>
  </sheetPr>
  <dimension ref="A1:P38"/>
  <sheetViews>
    <sheetView topLeftCell="A2" workbookViewId="0">
      <selection activeCell="A33" sqref="A33:C35"/>
    </sheetView>
  </sheetViews>
  <sheetFormatPr defaultRowHeight="15" x14ac:dyDescent="0.25"/>
  <cols>
    <col min="1" max="1" width="4.140625" customWidth="1"/>
    <col min="2" max="2" width="4.42578125" customWidth="1"/>
    <col min="3" max="3" width="24.140625" customWidth="1"/>
    <col min="4" max="4" width="18.85546875" customWidth="1"/>
    <col min="5" max="5" width="21.42578125" style="1" customWidth="1"/>
    <col min="6" max="6" width="20.5703125" style="1" customWidth="1"/>
    <col min="7" max="7" width="7.85546875" customWidth="1"/>
    <col min="8" max="8" width="44.5703125" customWidth="1"/>
    <col min="9" max="9" width="27.5703125" customWidth="1"/>
    <col min="10" max="10" width="31.42578125" customWidth="1"/>
    <col min="11" max="11" width="12.7109375" style="1" customWidth="1"/>
    <col min="12" max="12" width="11.42578125" style="1" customWidth="1"/>
    <col min="13" max="13" width="12.7109375" style="1" customWidth="1"/>
    <col min="14" max="14" width="10.5703125" bestFit="1" customWidth="1"/>
    <col min="15" max="16" width="11.5703125" bestFit="1" customWidth="1"/>
  </cols>
  <sheetData>
    <row r="1" spans="1:13" ht="45.75" customHeight="1" x14ac:dyDescent="0.25">
      <c r="A1" s="445" t="s">
        <v>358</v>
      </c>
      <c r="B1" s="446"/>
      <c r="C1" s="446"/>
      <c r="D1" s="446"/>
      <c r="E1" s="446"/>
      <c r="F1" s="446"/>
      <c r="G1" s="446"/>
      <c r="H1" s="447"/>
      <c r="I1" s="146"/>
      <c r="J1" s="146"/>
      <c r="K1" s="146"/>
      <c r="L1" s="146"/>
      <c r="M1" s="146"/>
    </row>
    <row r="2" spans="1:13" ht="15.75" x14ac:dyDescent="0.25">
      <c r="A2" s="457" t="s">
        <v>40</v>
      </c>
      <c r="B2" s="458"/>
      <c r="C2" s="458"/>
      <c r="D2" s="458"/>
      <c r="E2" s="458"/>
      <c r="F2" s="459"/>
      <c r="H2" s="155"/>
      <c r="I2" s="155"/>
      <c r="J2" s="155"/>
      <c r="K2" s="155"/>
      <c r="L2" s="155"/>
      <c r="M2" s="155"/>
    </row>
    <row r="3" spans="1:13" x14ac:dyDescent="0.25">
      <c r="A3" s="12"/>
      <c r="B3" s="13"/>
      <c r="C3" s="13"/>
      <c r="D3" s="295" t="s">
        <v>271</v>
      </c>
      <c r="E3" s="156" t="s">
        <v>272</v>
      </c>
      <c r="F3" s="157" t="s">
        <v>273</v>
      </c>
      <c r="H3" s="43"/>
      <c r="I3" s="43"/>
      <c r="J3" s="43"/>
      <c r="K3" s="153"/>
      <c r="L3" s="153"/>
      <c r="M3" s="153"/>
    </row>
    <row r="4" spans="1:13" x14ac:dyDescent="0.25">
      <c r="A4" s="5" t="s">
        <v>22</v>
      </c>
      <c r="B4" s="6"/>
      <c r="C4" s="6"/>
      <c r="D4" s="6"/>
      <c r="E4" s="7"/>
      <c r="F4" s="158"/>
      <c r="H4" s="123"/>
      <c r="I4" s="43"/>
      <c r="J4" s="43"/>
      <c r="K4" s="44"/>
      <c r="L4" s="44"/>
      <c r="M4" s="44"/>
    </row>
    <row r="5" spans="1:13" x14ac:dyDescent="0.25">
      <c r="A5" s="20"/>
      <c r="B5" s="133" t="s">
        <v>224</v>
      </c>
      <c r="C5" s="10"/>
      <c r="D5" s="10"/>
      <c r="E5" s="3"/>
      <c r="F5" s="55"/>
      <c r="H5" s="43"/>
      <c r="I5" s="43"/>
      <c r="J5" s="43"/>
      <c r="K5" s="44"/>
      <c r="L5" s="44"/>
      <c r="M5" s="44"/>
    </row>
    <row r="6" spans="1:13" x14ac:dyDescent="0.25">
      <c r="A6" s="9"/>
      <c r="B6" s="10" t="s">
        <v>1</v>
      </c>
      <c r="C6" s="10"/>
      <c r="D6" s="3">
        <v>3200</v>
      </c>
      <c r="E6" s="3">
        <v>3500</v>
      </c>
      <c r="F6" s="55">
        <v>3500</v>
      </c>
      <c r="H6" s="43"/>
      <c r="I6" s="43"/>
      <c r="J6" s="154"/>
      <c r="K6" s="44"/>
      <c r="L6" s="44"/>
      <c r="M6" s="44"/>
    </row>
    <row r="7" spans="1:13" x14ac:dyDescent="0.25">
      <c r="A7" s="9"/>
      <c r="B7" s="10" t="s">
        <v>36</v>
      </c>
      <c r="C7" s="10"/>
      <c r="D7" s="3">
        <v>2850</v>
      </c>
      <c r="E7" s="3">
        <v>3000</v>
      </c>
      <c r="F7" s="55">
        <v>3500</v>
      </c>
      <c r="H7" s="43"/>
      <c r="I7" s="43"/>
      <c r="J7" s="43"/>
      <c r="K7" s="44"/>
      <c r="L7" s="44"/>
      <c r="M7" s="44"/>
    </row>
    <row r="8" spans="1:13" x14ac:dyDescent="0.25">
      <c r="A8" s="9"/>
      <c r="B8" s="10" t="s">
        <v>3</v>
      </c>
      <c r="C8" s="10"/>
      <c r="D8" s="2">
        <v>1700</v>
      </c>
      <c r="E8" s="2">
        <v>1500</v>
      </c>
      <c r="F8" s="159">
        <v>1200</v>
      </c>
      <c r="H8" s="43"/>
      <c r="I8" s="43"/>
      <c r="J8" s="43"/>
      <c r="K8" s="44"/>
      <c r="L8" s="44"/>
      <c r="M8" s="44"/>
    </row>
    <row r="9" spans="1:13" x14ac:dyDescent="0.25">
      <c r="A9" s="9"/>
      <c r="B9" s="10"/>
      <c r="C9" s="10"/>
      <c r="D9" s="3">
        <f>SUM(D6:D8)</f>
        <v>7750</v>
      </c>
      <c r="E9" s="3">
        <f>SUM(E6:E8)</f>
        <v>8000</v>
      </c>
      <c r="F9" s="55">
        <f>SUM(F6:F8)</f>
        <v>8200</v>
      </c>
      <c r="H9" s="43"/>
      <c r="I9" s="43"/>
      <c r="J9" s="43"/>
      <c r="K9" s="44"/>
      <c r="L9" s="44"/>
      <c r="M9" s="44"/>
    </row>
    <row r="10" spans="1:13" x14ac:dyDescent="0.25">
      <c r="A10" s="9"/>
      <c r="B10" s="133" t="s">
        <v>225</v>
      </c>
      <c r="C10" s="10"/>
      <c r="D10" s="3"/>
      <c r="E10" s="3"/>
      <c r="F10" s="55"/>
      <c r="H10" s="43"/>
      <c r="I10" s="43"/>
      <c r="J10" s="43"/>
      <c r="K10" s="44"/>
      <c r="L10" s="44"/>
      <c r="M10" s="44"/>
    </row>
    <row r="11" spans="1:13" x14ac:dyDescent="0.25">
      <c r="A11" s="9"/>
      <c r="B11" s="10" t="s">
        <v>2</v>
      </c>
      <c r="C11" s="10"/>
      <c r="D11" s="3"/>
      <c r="E11" s="3"/>
      <c r="F11" s="55"/>
      <c r="H11" s="43"/>
      <c r="I11" s="43"/>
      <c r="J11" s="43"/>
      <c r="K11" s="44"/>
      <c r="L11" s="44"/>
      <c r="M11" s="44"/>
    </row>
    <row r="12" spans="1:13" x14ac:dyDescent="0.25">
      <c r="A12" s="9"/>
      <c r="B12" s="10"/>
      <c r="C12" s="10" t="s">
        <v>32</v>
      </c>
      <c r="D12" s="3">
        <v>8000</v>
      </c>
      <c r="E12" s="3">
        <v>10000</v>
      </c>
      <c r="F12" s="55">
        <v>10000</v>
      </c>
      <c r="H12" s="43"/>
      <c r="I12" s="43"/>
      <c r="J12" s="84"/>
      <c r="K12" s="140"/>
      <c r="L12" s="140"/>
      <c r="M12" s="140"/>
    </row>
    <row r="13" spans="1:13" x14ac:dyDescent="0.25">
      <c r="A13" s="9"/>
      <c r="B13" s="10"/>
      <c r="C13" s="10" t="s">
        <v>15</v>
      </c>
      <c r="D13" s="3">
        <v>2450</v>
      </c>
      <c r="E13" s="3">
        <v>2000</v>
      </c>
      <c r="F13" s="55">
        <v>2800</v>
      </c>
      <c r="H13" s="43"/>
      <c r="I13" s="43"/>
      <c r="J13" s="43"/>
      <c r="K13" s="44"/>
      <c r="L13" s="44"/>
      <c r="M13" s="44"/>
    </row>
    <row r="14" spans="1:13" x14ac:dyDescent="0.25">
      <c r="A14" s="9"/>
      <c r="B14" s="10"/>
      <c r="C14" s="10" t="s">
        <v>377</v>
      </c>
      <c r="D14" s="2">
        <v>0</v>
      </c>
      <c r="E14" s="2">
        <v>500</v>
      </c>
      <c r="F14" s="159">
        <v>700</v>
      </c>
      <c r="H14" s="43"/>
      <c r="I14" s="43"/>
      <c r="J14" s="43"/>
      <c r="K14" s="44"/>
      <c r="L14" s="44"/>
      <c r="M14" s="44"/>
    </row>
    <row r="15" spans="1:13" x14ac:dyDescent="0.25">
      <c r="A15" s="9"/>
      <c r="B15" s="10"/>
      <c r="C15" s="10"/>
      <c r="D15" s="3">
        <f>SUM(D12:D14)</f>
        <v>10450</v>
      </c>
      <c r="E15" s="3">
        <f>SUM(E12:E14)</f>
        <v>12500</v>
      </c>
      <c r="F15" s="55">
        <f>SUM(F12:F14)</f>
        <v>13500</v>
      </c>
      <c r="H15" s="123"/>
      <c r="I15" s="43"/>
      <c r="J15" s="43"/>
      <c r="K15" s="44"/>
      <c r="L15" s="44"/>
      <c r="M15" s="44"/>
    </row>
    <row r="16" spans="1:13" x14ac:dyDescent="0.25">
      <c r="A16" s="9"/>
      <c r="B16" s="10"/>
      <c r="C16" s="10"/>
      <c r="D16" s="3"/>
      <c r="E16" s="3"/>
      <c r="F16" s="55"/>
      <c r="H16" s="43"/>
      <c r="I16" s="43"/>
      <c r="J16" s="43"/>
      <c r="K16" s="44"/>
      <c r="L16" s="44"/>
      <c r="M16" s="44"/>
    </row>
    <row r="17" spans="1:16" x14ac:dyDescent="0.25">
      <c r="A17" s="12"/>
      <c r="B17" s="13"/>
      <c r="C17" s="14" t="s">
        <v>38</v>
      </c>
      <c r="D17" s="15">
        <f>D15+D9</f>
        <v>18200</v>
      </c>
      <c r="E17" s="15">
        <f>E15+E9</f>
        <v>20500</v>
      </c>
      <c r="F17" s="88">
        <f>F15+F9</f>
        <v>21700</v>
      </c>
      <c r="H17" s="43"/>
      <c r="I17" s="43"/>
      <c r="J17" s="43"/>
      <c r="K17" s="44"/>
      <c r="L17" s="44"/>
      <c r="M17" s="44"/>
    </row>
    <row r="18" spans="1:16" x14ac:dyDescent="0.25">
      <c r="F18" s="160"/>
      <c r="G18" s="10"/>
      <c r="H18" s="43"/>
      <c r="I18" s="43"/>
      <c r="J18" s="43"/>
      <c r="K18" s="44"/>
      <c r="L18" s="44"/>
      <c r="M18" s="44"/>
    </row>
    <row r="19" spans="1:16" x14ac:dyDescent="0.25">
      <c r="A19" s="5" t="s">
        <v>191</v>
      </c>
      <c r="B19" s="6"/>
      <c r="C19" s="6"/>
      <c r="D19" s="6"/>
      <c r="E19" s="7"/>
      <c r="F19" s="55"/>
      <c r="H19" s="43"/>
      <c r="I19" s="43"/>
      <c r="J19" s="43"/>
      <c r="K19" s="44"/>
      <c r="L19" s="44"/>
      <c r="M19" s="44"/>
    </row>
    <row r="20" spans="1:16" x14ac:dyDescent="0.25">
      <c r="A20" s="20"/>
      <c r="B20" s="133" t="s">
        <v>220</v>
      </c>
      <c r="C20" s="10"/>
      <c r="D20" s="10"/>
      <c r="E20" s="3"/>
      <c r="F20" s="55"/>
      <c r="H20" s="43"/>
      <c r="I20" s="43"/>
      <c r="J20" s="43"/>
      <c r="K20" s="44"/>
      <c r="L20" s="44"/>
      <c r="M20" s="44"/>
    </row>
    <row r="21" spans="1:16" x14ac:dyDescent="0.25">
      <c r="A21" s="9"/>
      <c r="B21" s="10" t="s">
        <v>37</v>
      </c>
      <c r="C21" s="10"/>
      <c r="D21" s="162">
        <v>3000</v>
      </c>
      <c r="E21" s="3">
        <v>2700</v>
      </c>
      <c r="F21" s="55">
        <v>2500</v>
      </c>
      <c r="H21" s="43"/>
      <c r="I21" s="43"/>
      <c r="J21" s="43"/>
      <c r="K21" s="44"/>
      <c r="L21" s="44"/>
      <c r="M21" s="44"/>
    </row>
    <row r="22" spans="1:16" x14ac:dyDescent="0.25">
      <c r="A22" s="9"/>
      <c r="B22" s="10" t="s">
        <v>4</v>
      </c>
      <c r="C22" s="10"/>
      <c r="D22" s="162">
        <v>140</v>
      </c>
      <c r="E22" s="3">
        <v>150</v>
      </c>
      <c r="F22" s="55">
        <v>150</v>
      </c>
      <c r="H22" s="43"/>
      <c r="I22" s="43"/>
      <c r="J22" s="84"/>
      <c r="K22" s="140"/>
      <c r="L22" s="140"/>
      <c r="M22" s="140"/>
      <c r="O22" s="4"/>
    </row>
    <row r="23" spans="1:16" x14ac:dyDescent="0.25">
      <c r="A23" s="9"/>
      <c r="B23" s="10" t="s">
        <v>5</v>
      </c>
      <c r="C23" s="10"/>
      <c r="D23" s="162">
        <v>425</v>
      </c>
      <c r="E23" s="2">
        <v>400</v>
      </c>
      <c r="F23" s="159">
        <v>400</v>
      </c>
      <c r="H23" s="43"/>
      <c r="I23" s="43"/>
      <c r="J23" s="43"/>
      <c r="K23" s="44"/>
      <c r="L23" s="44"/>
      <c r="M23" s="44"/>
    </row>
    <row r="24" spans="1:16" x14ac:dyDescent="0.25">
      <c r="A24" s="9"/>
      <c r="B24" s="10"/>
      <c r="C24" s="10"/>
      <c r="D24" s="163">
        <f>SUM(D21:D23)</f>
        <v>3565</v>
      </c>
      <c r="E24" s="3">
        <f>SUM(E21:E23)</f>
        <v>3250</v>
      </c>
      <c r="F24" s="55">
        <f>SUM(F21:F23)</f>
        <v>3050</v>
      </c>
      <c r="H24" s="123"/>
      <c r="I24" s="43"/>
      <c r="J24" s="43"/>
      <c r="K24" s="44"/>
      <c r="L24" s="44"/>
      <c r="M24" s="44"/>
    </row>
    <row r="25" spans="1:16" x14ac:dyDescent="0.25">
      <c r="A25" s="9"/>
      <c r="B25" s="133" t="s">
        <v>221</v>
      </c>
      <c r="C25" s="10"/>
      <c r="D25" s="162"/>
      <c r="E25" s="3"/>
      <c r="F25" s="55"/>
      <c r="H25" s="43"/>
      <c r="I25" s="43"/>
      <c r="J25" s="43"/>
      <c r="K25" s="44"/>
      <c r="L25" s="44"/>
      <c r="M25" s="44"/>
    </row>
    <row r="26" spans="1:16" x14ac:dyDescent="0.25">
      <c r="A26" s="9"/>
      <c r="B26" s="133" t="s">
        <v>12</v>
      </c>
      <c r="C26" s="10"/>
      <c r="D26" s="162"/>
      <c r="E26" s="3"/>
      <c r="F26" s="55"/>
      <c r="H26" s="43"/>
      <c r="I26" s="43"/>
      <c r="J26" s="43"/>
      <c r="K26" s="44"/>
      <c r="L26" s="44"/>
      <c r="M26" s="44"/>
    </row>
    <row r="27" spans="1:16" x14ac:dyDescent="0.25">
      <c r="A27" s="9"/>
      <c r="C27" s="10" t="s">
        <v>32</v>
      </c>
      <c r="D27" s="162">
        <v>0</v>
      </c>
      <c r="E27" s="3">
        <v>0</v>
      </c>
      <c r="F27" s="55"/>
      <c r="H27" s="43"/>
      <c r="I27" s="43"/>
      <c r="J27" s="43"/>
      <c r="K27" s="44"/>
      <c r="L27" s="44"/>
      <c r="M27" s="44"/>
    </row>
    <row r="28" spans="1:16" x14ac:dyDescent="0.25">
      <c r="A28" s="9"/>
      <c r="B28" s="133"/>
      <c r="C28" s="10" t="s">
        <v>274</v>
      </c>
      <c r="D28" s="162">
        <v>0</v>
      </c>
      <c r="E28" s="3">
        <v>230</v>
      </c>
      <c r="F28" s="55">
        <v>590</v>
      </c>
      <c r="H28" s="43"/>
      <c r="I28" s="43"/>
      <c r="J28" s="43"/>
      <c r="K28" s="44"/>
      <c r="L28" s="44"/>
      <c r="M28" s="44"/>
    </row>
    <row r="29" spans="1:16" x14ac:dyDescent="0.25">
      <c r="A29" s="9"/>
      <c r="B29" s="133"/>
      <c r="C29" s="10" t="s">
        <v>377</v>
      </c>
      <c r="D29" s="162">
        <v>0</v>
      </c>
      <c r="E29" s="3">
        <v>20</v>
      </c>
      <c r="F29" s="55">
        <v>60</v>
      </c>
      <c r="H29" s="43"/>
      <c r="I29" s="43"/>
      <c r="J29" s="43"/>
      <c r="K29" s="44"/>
      <c r="L29" s="44"/>
      <c r="M29" s="44"/>
      <c r="P29" s="4"/>
    </row>
    <row r="30" spans="1:16" x14ac:dyDescent="0.25">
      <c r="A30" s="9"/>
      <c r="B30" s="10" t="s">
        <v>35</v>
      </c>
      <c r="C30" s="10"/>
      <c r="D30" s="162"/>
      <c r="E30" s="3"/>
      <c r="F30" s="55"/>
      <c r="H30" s="43"/>
      <c r="I30" s="43"/>
      <c r="J30" s="43"/>
      <c r="K30" s="44"/>
      <c r="L30" s="44"/>
      <c r="M30" s="44"/>
      <c r="P30" s="4"/>
    </row>
    <row r="31" spans="1:16" x14ac:dyDescent="0.25">
      <c r="A31" s="9"/>
      <c r="B31" s="10"/>
      <c r="C31" s="10" t="s">
        <v>32</v>
      </c>
      <c r="D31" s="162">
        <v>8000</v>
      </c>
      <c r="E31" s="3">
        <v>9500</v>
      </c>
      <c r="F31" s="55">
        <v>12000</v>
      </c>
      <c r="H31" s="43"/>
      <c r="I31" s="43"/>
      <c r="J31" s="43"/>
      <c r="K31" s="44"/>
      <c r="L31" s="44"/>
      <c r="M31" s="44"/>
    </row>
    <row r="32" spans="1:16" x14ac:dyDescent="0.25">
      <c r="A32" s="9"/>
      <c r="B32" s="10"/>
      <c r="C32" s="10" t="s">
        <v>15</v>
      </c>
      <c r="D32" s="162">
        <v>2450</v>
      </c>
      <c r="E32" s="2">
        <v>2250</v>
      </c>
      <c r="F32" s="159">
        <v>2850</v>
      </c>
      <c r="G32" s="10"/>
      <c r="H32" s="43"/>
      <c r="I32" s="43"/>
      <c r="J32" s="43"/>
      <c r="K32" s="44"/>
      <c r="L32" s="44"/>
      <c r="M32" s="44"/>
    </row>
    <row r="33" spans="1:16" x14ac:dyDescent="0.25">
      <c r="A33" s="9"/>
      <c r="B33" s="10"/>
      <c r="C33" s="10"/>
      <c r="D33" s="7">
        <f>SUM(D27:D32)</f>
        <v>10450</v>
      </c>
      <c r="E33" s="7">
        <f>SUM(E27:E32)</f>
        <v>12000</v>
      </c>
      <c r="F33" s="158">
        <f>SUM(F27:F32)</f>
        <v>15500</v>
      </c>
      <c r="H33" s="43"/>
      <c r="I33" s="43"/>
      <c r="J33" s="43"/>
      <c r="K33" s="44"/>
      <c r="L33" s="44"/>
      <c r="M33" s="44"/>
    </row>
    <row r="34" spans="1:16" x14ac:dyDescent="0.25">
      <c r="A34" s="9"/>
      <c r="B34" s="10"/>
      <c r="C34" s="10"/>
      <c r="D34" s="10"/>
      <c r="E34" s="3"/>
      <c r="F34" s="55"/>
      <c r="H34" s="43"/>
      <c r="I34" s="43"/>
      <c r="J34" s="43"/>
      <c r="K34" s="44"/>
      <c r="L34" s="44"/>
      <c r="M34" s="44"/>
      <c r="O34" s="4"/>
      <c r="P34" s="4"/>
    </row>
    <row r="35" spans="1:16" x14ac:dyDescent="0.25">
      <c r="A35" s="12"/>
      <c r="B35" s="13"/>
      <c r="C35" s="14" t="s">
        <v>181</v>
      </c>
      <c r="D35" s="15">
        <f>D33+D24</f>
        <v>14015</v>
      </c>
      <c r="E35" s="15">
        <f>E33+E24</f>
        <v>15250</v>
      </c>
      <c r="F35" s="88">
        <f>F33+F24</f>
        <v>18550</v>
      </c>
      <c r="G35" s="10"/>
      <c r="H35" s="43"/>
      <c r="I35" s="43"/>
      <c r="J35" s="84"/>
      <c r="K35" s="140"/>
      <c r="L35" s="140"/>
      <c r="M35" s="140"/>
      <c r="N35" s="4"/>
    </row>
    <row r="36" spans="1:16" x14ac:dyDescent="0.25">
      <c r="E36" s="3"/>
      <c r="F36" s="161"/>
      <c r="H36" s="43"/>
      <c r="I36" s="43"/>
      <c r="J36" s="43"/>
      <c r="K36" s="44"/>
      <c r="L36" s="44"/>
      <c r="M36" s="44"/>
    </row>
    <row r="37" spans="1:16" x14ac:dyDescent="0.25">
      <c r="A37" s="24"/>
      <c r="B37" s="25"/>
      <c r="C37" s="26" t="s">
        <v>321</v>
      </c>
      <c r="D37" s="61">
        <f>D17-D35</f>
        <v>4185</v>
      </c>
      <c r="E37" s="61">
        <f>E17-E35</f>
        <v>5250</v>
      </c>
      <c r="F37" s="51">
        <f>F17-F35</f>
        <v>3150</v>
      </c>
      <c r="H37" s="43"/>
      <c r="I37" s="43"/>
      <c r="J37" s="84"/>
      <c r="K37" s="140"/>
      <c r="L37" s="140"/>
      <c r="M37" s="44"/>
    </row>
    <row r="38" spans="1:16" x14ac:dyDescent="0.25">
      <c r="E38" s="3"/>
    </row>
  </sheetData>
  <mergeCells count="2">
    <mergeCell ref="A2:F2"/>
    <mergeCell ref="A1:H1"/>
  </mergeCells>
  <printOptions horizontalCentered="1"/>
  <pageMargins left="0.25" right="0.25" top="0.5" bottom="0.5" header="0.3" footer="0.3"/>
  <pageSetup scale="9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DEA09-7FC9-4830-9EAD-162689BCF040}">
  <sheetPr>
    <pageSetUpPr fitToPage="1"/>
  </sheetPr>
  <dimension ref="A1:XFD27"/>
  <sheetViews>
    <sheetView workbookViewId="0">
      <selection activeCell="A33" sqref="A33:C35"/>
    </sheetView>
  </sheetViews>
  <sheetFormatPr defaultColWidth="37.140625" defaultRowHeight="15" x14ac:dyDescent="0.25"/>
  <cols>
    <col min="1" max="1" width="19" customWidth="1"/>
    <col min="2" max="2" width="45.140625" customWidth="1"/>
    <col min="4" max="4" width="27.140625" style="138" customWidth="1"/>
  </cols>
  <sheetData>
    <row r="1" spans="1:1024 1027:2047 2050:3070 3073:4096 4099:5119 5122:6142 6145:7168 7171:8191 8194:9214 9217:10240 10243:11263 11266:12286 12289:13312 13315:14335 14338:15358 15361:16384" ht="40.5" customHeight="1" x14ac:dyDescent="0.25">
      <c r="A1" s="532" t="s">
        <v>359</v>
      </c>
      <c r="B1" s="533"/>
      <c r="C1" s="533"/>
      <c r="D1" s="534"/>
      <c r="E1" s="100"/>
      <c r="F1" s="100"/>
      <c r="G1" s="100"/>
      <c r="H1" s="100"/>
    </row>
    <row r="2" spans="1:1024 1027:2047 2050:3070 3073:4096 4099:5119 5122:6142 6145:7168 7171:8191 8194:9214 9217:10240 10243:11263 11266:12286 12289:13312 13315:14335 14338:15358 15361:16384" x14ac:dyDescent="0.25">
      <c r="A2" s="100"/>
      <c r="B2" s="100"/>
      <c r="C2" s="100"/>
      <c r="D2" s="280"/>
      <c r="E2" s="100"/>
      <c r="F2" s="100"/>
      <c r="G2" s="100"/>
      <c r="H2" s="100"/>
    </row>
    <row r="3" spans="1:1024 1027:2047 2050:3070 3073:4096 4099:5119 5122:6142 6145:7168 7171:8191 8194:9214 9217:10240 10243:11263 11266:12286 12289:13312 13315:14335 14338:15358 15361:16384" x14ac:dyDescent="0.25">
      <c r="A3" s="311" t="s">
        <v>407</v>
      </c>
      <c r="B3" s="312" t="s">
        <v>234</v>
      </c>
      <c r="C3" s="313" t="s">
        <v>235</v>
      </c>
      <c r="D3" s="313" t="s">
        <v>236</v>
      </c>
      <c r="E3" s="95"/>
      <c r="F3" s="100"/>
      <c r="G3" s="100"/>
      <c r="H3" s="100"/>
    </row>
    <row r="4" spans="1:1024 1027:2047 2050:3070 3073:4096 4099:5119 5122:6142 6145:7168 7171:8191 8194:9214 9217:10240 10243:11263 11266:12286 12289:13312 13315:14335 14338:15358 15361:16384" x14ac:dyDescent="0.25">
      <c r="A4" s="536" t="s">
        <v>406</v>
      </c>
      <c r="B4" s="537" t="s">
        <v>413</v>
      </c>
      <c r="C4" s="537" t="s">
        <v>435</v>
      </c>
      <c r="D4" s="314">
        <v>44484</v>
      </c>
      <c r="E4" s="100"/>
      <c r="F4" s="100"/>
      <c r="G4" s="100"/>
      <c r="H4" s="100"/>
    </row>
    <row r="5" spans="1:1024 1027:2047 2050:3070 3073:4096 4099:5119 5122:6142 6145:7168 7171:8191 8194:9214 9217:10240 10243:11263 11266:12286 12289:13312 13315:14335 14338:15358 15361:16384" x14ac:dyDescent="0.25">
      <c r="A5" s="536"/>
      <c r="B5" s="537"/>
      <c r="C5" s="537"/>
      <c r="D5" s="315" t="s">
        <v>241</v>
      </c>
      <c r="E5" s="100"/>
      <c r="F5" s="100"/>
      <c r="G5" s="100"/>
      <c r="H5" s="100"/>
    </row>
    <row r="6" spans="1:1024 1027:2047 2050:3070 3073:4096 4099:5119 5122:6142 6145:7168 7171:8191 8194:9214 9217:10240 10243:11263 11266:12286 12289:13312 13315:14335 14338:15358 15361:16384" ht="17.25" customHeight="1" x14ac:dyDescent="0.25">
      <c r="A6" s="536"/>
      <c r="B6" s="537"/>
      <c r="C6" s="537"/>
      <c r="D6" s="316"/>
      <c r="E6" s="100"/>
      <c r="F6" s="100"/>
      <c r="G6" s="100"/>
      <c r="H6" s="100"/>
    </row>
    <row r="7" spans="1:1024 1027:2047 2050:3070 3073:4096 4099:5119 5122:6142 6145:7168 7171:8191 8194:9214 9217:10240 10243:11263 11266:12286 12289:13312 13315:14335 14338:15358 15361:16384" x14ac:dyDescent="0.25">
      <c r="A7" s="536"/>
      <c r="B7" s="535" t="s">
        <v>410</v>
      </c>
      <c r="C7" s="535"/>
      <c r="D7" s="535"/>
      <c r="F7" s="100"/>
      <c r="G7" s="100"/>
      <c r="H7" s="100"/>
    </row>
    <row r="8" spans="1:1024 1027:2047 2050:3070 3073:4096 4099:5119 5122:6142 6145:7168 7171:8191 8194:9214 9217:10240 10243:11263 11266:12286 12289:13312 13315:14335 14338:15358 15361:16384" ht="16.5" customHeight="1" x14ac:dyDescent="0.25">
      <c r="A8" s="317"/>
      <c r="B8" s="279"/>
      <c r="C8" s="279"/>
      <c r="D8" s="279"/>
      <c r="E8" s="95"/>
      <c r="F8" s="100"/>
      <c r="G8" s="100"/>
      <c r="H8" s="100"/>
    </row>
    <row r="9" spans="1:1024 1027:2047 2050:3070 3073:4096 4099:5119 5122:6142 6145:7168 7171:8191 8194:9214 9217:10240 10243:11263 11266:12286 12289:13312 13315:14335 14338:15358 15361:16384" ht="19.5" customHeight="1" x14ac:dyDescent="0.25">
      <c r="A9" s="530" t="s">
        <v>408</v>
      </c>
      <c r="B9" s="294" t="s">
        <v>414</v>
      </c>
      <c r="C9" s="294" t="s">
        <v>242</v>
      </c>
      <c r="D9" s="318">
        <v>44515</v>
      </c>
      <c r="E9" s="100"/>
      <c r="F9" s="100"/>
      <c r="G9" s="100"/>
      <c r="H9" s="100"/>
    </row>
    <row r="10" spans="1:1024 1027:2047 2050:3070 3073:4096 4099:5119 5122:6142 6145:7168 7171:8191 8194:9214 9217:10240 10243:11263 11266:12286 12289:13312 13315:14335 14338:15358 15361:16384" ht="16.5" customHeight="1" x14ac:dyDescent="0.25">
      <c r="A10" s="530"/>
      <c r="B10" s="319" t="s">
        <v>409</v>
      </c>
      <c r="C10" s="319"/>
      <c r="D10" s="319"/>
      <c r="E10" s="100"/>
      <c r="F10" s="100"/>
      <c r="G10" s="100"/>
      <c r="H10" s="100"/>
    </row>
    <row r="11" spans="1:1024 1027:2047 2050:3070 3073:4096 4099:5119 5122:6142 6145:7168 7171:8191 8194:9214 9217:10240 10243:11263 11266:12286 12289:13312 13315:14335 14338:15358 15361:16384" ht="19.5" customHeight="1" x14ac:dyDescent="0.25">
      <c r="A11" s="95"/>
      <c r="B11" s="100"/>
      <c r="C11" s="100"/>
      <c r="D11" s="280"/>
      <c r="E11" s="100"/>
      <c r="F11" s="100"/>
      <c r="G11" s="280"/>
      <c r="H11" s="100"/>
      <c r="J11" s="138"/>
      <c r="M11" s="138"/>
      <c r="P11" s="138"/>
      <c r="S11" s="138"/>
      <c r="V11" s="138"/>
      <c r="Y11" s="138"/>
      <c r="AB11" s="138"/>
      <c r="AE11" s="138"/>
      <c r="AH11" s="138"/>
      <c r="AK11" s="138"/>
      <c r="AN11" s="138"/>
      <c r="AQ11" s="138"/>
      <c r="AT11" s="138"/>
      <c r="AW11" s="138"/>
      <c r="AZ11" s="138"/>
      <c r="BC11" s="138"/>
      <c r="BF11" s="138"/>
      <c r="BI11" s="138"/>
      <c r="BL11" s="138"/>
      <c r="BO11" s="138"/>
      <c r="BR11" s="138"/>
      <c r="BU11" s="138"/>
      <c r="BX11" s="138"/>
      <c r="CA11" s="138"/>
      <c r="CD11" s="138"/>
      <c r="CG11" s="138"/>
      <c r="CJ11" s="138"/>
      <c r="CM11" s="138"/>
      <c r="CP11" s="138"/>
      <c r="CS11" s="138"/>
      <c r="CV11" s="138"/>
      <c r="CY11" s="138"/>
      <c r="DB11" s="138"/>
      <c r="DE11" s="138"/>
      <c r="DH11" s="138"/>
      <c r="DK11" s="138"/>
      <c r="DN11" s="138"/>
      <c r="DQ11" s="138"/>
      <c r="DT11" s="138"/>
      <c r="DW11" s="138"/>
      <c r="DZ11" s="138"/>
      <c r="EC11" s="138"/>
      <c r="EF11" s="138"/>
      <c r="EI11" s="138"/>
      <c r="EL11" s="138"/>
      <c r="EO11" s="138"/>
      <c r="ER11" s="138"/>
      <c r="EU11" s="138"/>
      <c r="EX11" s="138"/>
      <c r="FA11" s="138"/>
      <c r="FD11" s="138"/>
      <c r="FG11" s="138"/>
      <c r="FJ11" s="138"/>
      <c r="FM11" s="138"/>
      <c r="FP11" s="138"/>
      <c r="FS11" s="138"/>
      <c r="FV11" s="138"/>
      <c r="FY11" s="138"/>
      <c r="GB11" s="138"/>
      <c r="GE11" s="138"/>
      <c r="GH11" s="138"/>
      <c r="GK11" s="138"/>
      <c r="GN11" s="138"/>
      <c r="GQ11" s="138"/>
      <c r="GT11" s="138"/>
      <c r="GW11" s="138"/>
      <c r="GZ11" s="138"/>
      <c r="HC11" s="138"/>
      <c r="HF11" s="138"/>
      <c r="HI11" s="138"/>
      <c r="HL11" s="138"/>
      <c r="HO11" s="138"/>
      <c r="HR11" s="138"/>
      <c r="HU11" s="138"/>
      <c r="HX11" s="138"/>
      <c r="IA11" s="138"/>
      <c r="ID11" s="138"/>
      <c r="IG11" s="138"/>
      <c r="IJ11" s="138"/>
      <c r="IM11" s="138"/>
      <c r="IP11" s="138"/>
      <c r="IS11" s="138"/>
      <c r="IV11" s="138"/>
      <c r="IY11" s="138"/>
      <c r="JB11" s="138"/>
      <c r="JE11" s="138"/>
      <c r="JH11" s="138"/>
      <c r="JK11" s="138"/>
      <c r="JN11" s="138"/>
      <c r="JQ11" s="138"/>
      <c r="JT11" s="138"/>
      <c r="JW11" s="138"/>
      <c r="JZ11" s="138"/>
      <c r="KC11" s="138"/>
      <c r="KF11" s="138"/>
      <c r="KI11" s="138"/>
      <c r="KL11" s="138"/>
      <c r="KO11" s="138"/>
      <c r="KR11" s="138"/>
      <c r="KU11" s="138"/>
      <c r="KX11" s="138"/>
      <c r="LA11" s="138"/>
      <c r="LD11" s="138"/>
      <c r="LG11" s="138"/>
      <c r="LJ11" s="138"/>
      <c r="LM11" s="138"/>
      <c r="LP11" s="138"/>
      <c r="LS11" s="138"/>
      <c r="LV11" s="138"/>
      <c r="LY11" s="138"/>
      <c r="MB11" s="138"/>
      <c r="ME11" s="138"/>
      <c r="MH11" s="138"/>
      <c r="MK11" s="138"/>
      <c r="MN11" s="138"/>
      <c r="MQ11" s="138"/>
      <c r="MT11" s="138"/>
      <c r="MW11" s="138"/>
      <c r="MZ11" s="138"/>
      <c r="NC11" s="138"/>
      <c r="NF11" s="138"/>
      <c r="NI11" s="138"/>
      <c r="NL11" s="138"/>
      <c r="NO11" s="138"/>
      <c r="NR11" s="138"/>
      <c r="NU11" s="138"/>
      <c r="NX11" s="138"/>
      <c r="OA11" s="138"/>
      <c r="OD11" s="138"/>
      <c r="OG11" s="138"/>
      <c r="OJ11" s="138"/>
      <c r="OM11" s="138"/>
      <c r="OP11" s="138"/>
      <c r="OS11" s="138"/>
      <c r="OV11" s="138"/>
      <c r="OY11" s="138"/>
      <c r="PB11" s="138"/>
      <c r="PE11" s="138"/>
      <c r="PH11" s="138"/>
      <c r="PK11" s="138"/>
      <c r="PN11" s="138"/>
      <c r="PQ11" s="138"/>
      <c r="PT11" s="138"/>
      <c r="PW11" s="138"/>
      <c r="PZ11" s="138"/>
      <c r="QC11" s="138"/>
      <c r="QF11" s="138"/>
      <c r="QI11" s="138"/>
      <c r="QL11" s="138"/>
      <c r="QO11" s="138"/>
      <c r="QR11" s="138"/>
      <c r="QU11" s="138"/>
      <c r="QX11" s="138"/>
      <c r="RA11" s="138"/>
      <c r="RD11" s="138"/>
      <c r="RG11" s="138"/>
      <c r="RJ11" s="138"/>
      <c r="RM11" s="138"/>
      <c r="RP11" s="138"/>
      <c r="RS11" s="138"/>
      <c r="RV11" s="138"/>
      <c r="RY11" s="138"/>
      <c r="SB11" s="138"/>
      <c r="SE11" s="138"/>
      <c r="SH11" s="138"/>
      <c r="SK11" s="138"/>
      <c r="SN11" s="138"/>
      <c r="SQ11" s="138"/>
      <c r="ST11" s="138"/>
      <c r="SW11" s="138"/>
      <c r="SZ11" s="138"/>
      <c r="TC11" s="138"/>
      <c r="TF11" s="138"/>
      <c r="TI11" s="138"/>
      <c r="TL11" s="138"/>
      <c r="TO11" s="138"/>
      <c r="TR11" s="138"/>
      <c r="TU11" s="138"/>
      <c r="TX11" s="138"/>
      <c r="UA11" s="138"/>
      <c r="UD11" s="138"/>
      <c r="UG11" s="138"/>
      <c r="UJ11" s="138"/>
      <c r="UM11" s="138"/>
      <c r="UP11" s="138"/>
      <c r="US11" s="138"/>
      <c r="UV11" s="138"/>
      <c r="UY11" s="138"/>
      <c r="VB11" s="138"/>
      <c r="VE11" s="138"/>
      <c r="VH11" s="138"/>
      <c r="VK11" s="138"/>
      <c r="VN11" s="138"/>
      <c r="VQ11" s="138"/>
      <c r="VT11" s="138"/>
      <c r="VW11" s="138"/>
      <c r="VZ11" s="138"/>
      <c r="WC11" s="138"/>
      <c r="WF11" s="138"/>
      <c r="WI11" s="138"/>
      <c r="WL11" s="138"/>
      <c r="WO11" s="138"/>
      <c r="WR11" s="138"/>
      <c r="WU11" s="138"/>
      <c r="WX11" s="138"/>
      <c r="XA11" s="138"/>
      <c r="XD11" s="138"/>
      <c r="XG11" s="138"/>
      <c r="XJ11" s="138"/>
      <c r="XM11" s="138"/>
      <c r="XP11" s="138"/>
      <c r="XS11" s="138"/>
      <c r="XV11" s="138"/>
      <c r="XY11" s="138"/>
      <c r="YB11" s="138"/>
      <c r="YE11" s="138"/>
      <c r="YH11" s="138"/>
      <c r="YK11" s="138"/>
      <c r="YN11" s="138"/>
      <c r="YQ11" s="138"/>
      <c r="YT11" s="138"/>
      <c r="YW11" s="138"/>
      <c r="YZ11" s="138"/>
      <c r="ZC11" s="138"/>
      <c r="ZF11" s="138"/>
      <c r="ZI11" s="138"/>
      <c r="ZL11" s="138"/>
      <c r="ZO11" s="138"/>
      <c r="ZR11" s="138"/>
      <c r="ZU11" s="138"/>
      <c r="ZX11" s="138"/>
      <c r="AAA11" s="138"/>
      <c r="AAD11" s="138"/>
      <c r="AAG11" s="138"/>
      <c r="AAJ11" s="138"/>
      <c r="AAM11" s="138"/>
      <c r="AAP11" s="138"/>
      <c r="AAS11" s="138"/>
      <c r="AAV11" s="138"/>
      <c r="AAY11" s="138"/>
      <c r="ABB11" s="138"/>
      <c r="ABE11" s="138"/>
      <c r="ABH11" s="138"/>
      <c r="ABK11" s="138"/>
      <c r="ABN11" s="138"/>
      <c r="ABQ11" s="138"/>
      <c r="ABT11" s="138"/>
      <c r="ABW11" s="138"/>
      <c r="ABZ11" s="138"/>
      <c r="ACC11" s="138"/>
      <c r="ACF11" s="138"/>
      <c r="ACI11" s="138"/>
      <c r="ACL11" s="138"/>
      <c r="ACO11" s="138"/>
      <c r="ACR11" s="138"/>
      <c r="ACU11" s="138"/>
      <c r="ACX11" s="138"/>
      <c r="ADA11" s="138"/>
      <c r="ADD11" s="138"/>
      <c r="ADG11" s="138"/>
      <c r="ADJ11" s="138"/>
      <c r="ADM11" s="138"/>
      <c r="ADP11" s="138"/>
      <c r="ADS11" s="138"/>
      <c r="ADV11" s="138"/>
      <c r="ADY11" s="138"/>
      <c r="AEB11" s="138"/>
      <c r="AEE11" s="138"/>
      <c r="AEH11" s="138"/>
      <c r="AEK11" s="138"/>
      <c r="AEN11" s="138"/>
      <c r="AEQ11" s="138"/>
      <c r="AET11" s="138"/>
      <c r="AEW11" s="138"/>
      <c r="AEZ11" s="138"/>
      <c r="AFC11" s="138"/>
      <c r="AFF11" s="138"/>
      <c r="AFI11" s="138"/>
      <c r="AFL11" s="138"/>
      <c r="AFO11" s="138"/>
      <c r="AFR11" s="138"/>
      <c r="AFU11" s="138"/>
      <c r="AFX11" s="138"/>
      <c r="AGA11" s="138"/>
      <c r="AGD11" s="138"/>
      <c r="AGG11" s="138"/>
      <c r="AGJ11" s="138"/>
      <c r="AGM11" s="138"/>
      <c r="AGP11" s="138"/>
      <c r="AGS11" s="138"/>
      <c r="AGV11" s="138"/>
      <c r="AGY11" s="138"/>
      <c r="AHB11" s="138"/>
      <c r="AHE11" s="138"/>
      <c r="AHH11" s="138"/>
      <c r="AHK11" s="138"/>
      <c r="AHN11" s="138"/>
      <c r="AHQ11" s="138"/>
      <c r="AHT11" s="138"/>
      <c r="AHW11" s="138"/>
      <c r="AHZ11" s="138"/>
      <c r="AIC11" s="138"/>
      <c r="AIF11" s="138"/>
      <c r="AII11" s="138"/>
      <c r="AIL11" s="138"/>
      <c r="AIO11" s="138"/>
      <c r="AIR11" s="138"/>
      <c r="AIU11" s="138"/>
      <c r="AIX11" s="138"/>
      <c r="AJA11" s="138"/>
      <c r="AJD11" s="138"/>
      <c r="AJG11" s="138"/>
      <c r="AJJ11" s="138"/>
      <c r="AJM11" s="138"/>
      <c r="AJP11" s="138"/>
      <c r="AJS11" s="138"/>
      <c r="AJV11" s="138"/>
      <c r="AJY11" s="138"/>
      <c r="AKB11" s="138"/>
      <c r="AKE11" s="138"/>
      <c r="AKH11" s="138"/>
      <c r="AKK11" s="138"/>
      <c r="AKN11" s="138"/>
      <c r="AKQ11" s="138"/>
      <c r="AKT11" s="138"/>
      <c r="AKW11" s="138"/>
      <c r="AKZ11" s="138"/>
      <c r="ALC11" s="138"/>
      <c r="ALF11" s="138"/>
      <c r="ALI11" s="138"/>
      <c r="ALL11" s="138"/>
      <c r="ALO11" s="138"/>
      <c r="ALR11" s="138"/>
      <c r="ALU11" s="138"/>
      <c r="ALX11" s="138"/>
      <c r="AMA11" s="138"/>
      <c r="AMD11" s="138"/>
      <c r="AMG11" s="138"/>
      <c r="AMJ11" s="138"/>
      <c r="AMM11" s="138"/>
      <c r="AMP11" s="138"/>
      <c r="AMS11" s="138"/>
      <c r="AMV11" s="138"/>
      <c r="AMY11" s="138"/>
      <c r="ANB11" s="138"/>
      <c r="ANE11" s="138"/>
      <c r="ANH11" s="138"/>
      <c r="ANK11" s="138"/>
      <c r="ANN11" s="138"/>
      <c r="ANQ11" s="138"/>
      <c r="ANT11" s="138"/>
      <c r="ANW11" s="138"/>
      <c r="ANZ11" s="138"/>
      <c r="AOC11" s="138"/>
      <c r="AOF11" s="138"/>
      <c r="AOI11" s="138"/>
      <c r="AOL11" s="138"/>
      <c r="AOO11" s="138"/>
      <c r="AOR11" s="138"/>
      <c r="AOU11" s="138"/>
      <c r="AOX11" s="138"/>
      <c r="APA11" s="138"/>
      <c r="APD11" s="138"/>
      <c r="APG11" s="138"/>
      <c r="APJ11" s="138"/>
      <c r="APM11" s="138"/>
      <c r="APP11" s="138"/>
      <c r="APS11" s="138"/>
      <c r="APV11" s="138"/>
      <c r="APY11" s="138"/>
      <c r="AQB11" s="138"/>
      <c r="AQE11" s="138"/>
      <c r="AQH11" s="138"/>
      <c r="AQK11" s="138"/>
      <c r="AQN11" s="138"/>
      <c r="AQQ11" s="138"/>
      <c r="AQT11" s="138"/>
      <c r="AQW11" s="138"/>
      <c r="AQZ11" s="138"/>
      <c r="ARC11" s="138"/>
      <c r="ARF11" s="138"/>
      <c r="ARI11" s="138"/>
      <c r="ARL11" s="138"/>
      <c r="ARO11" s="138"/>
      <c r="ARR11" s="138"/>
      <c r="ARU11" s="138"/>
      <c r="ARX11" s="138"/>
      <c r="ASA11" s="138"/>
      <c r="ASD11" s="138"/>
      <c r="ASG11" s="138"/>
      <c r="ASJ11" s="138"/>
      <c r="ASM11" s="138"/>
      <c r="ASP11" s="138"/>
      <c r="ASS11" s="138"/>
      <c r="ASV11" s="138"/>
      <c r="ASY11" s="138"/>
      <c r="ATB11" s="138"/>
      <c r="ATE11" s="138"/>
      <c r="ATH11" s="138"/>
      <c r="ATK11" s="138"/>
      <c r="ATN11" s="138"/>
      <c r="ATQ11" s="138"/>
      <c r="ATT11" s="138"/>
      <c r="ATW11" s="138"/>
      <c r="ATZ11" s="138"/>
      <c r="AUC11" s="138"/>
      <c r="AUF11" s="138"/>
      <c r="AUI11" s="138"/>
      <c r="AUL11" s="138"/>
      <c r="AUO11" s="138"/>
      <c r="AUR11" s="138"/>
      <c r="AUU11" s="138"/>
      <c r="AUX11" s="138"/>
      <c r="AVA11" s="138"/>
      <c r="AVD11" s="138"/>
      <c r="AVG11" s="138"/>
      <c r="AVJ11" s="138"/>
      <c r="AVM11" s="138"/>
      <c r="AVP11" s="138"/>
      <c r="AVS11" s="138"/>
      <c r="AVV11" s="138"/>
      <c r="AVY11" s="138"/>
      <c r="AWB11" s="138"/>
      <c r="AWE11" s="138"/>
      <c r="AWH11" s="138"/>
      <c r="AWK11" s="138"/>
      <c r="AWN11" s="138"/>
      <c r="AWQ11" s="138"/>
      <c r="AWT11" s="138"/>
      <c r="AWW11" s="138"/>
      <c r="AWZ11" s="138"/>
      <c r="AXC11" s="138"/>
      <c r="AXF11" s="138"/>
      <c r="AXI11" s="138"/>
      <c r="AXL11" s="138"/>
      <c r="AXO11" s="138"/>
      <c r="AXR11" s="138"/>
      <c r="AXU11" s="138"/>
      <c r="AXX11" s="138"/>
      <c r="AYA11" s="138"/>
      <c r="AYD11" s="138"/>
      <c r="AYG11" s="138"/>
      <c r="AYJ11" s="138"/>
      <c r="AYM11" s="138"/>
      <c r="AYP11" s="138"/>
      <c r="AYS11" s="138"/>
      <c r="AYV11" s="138"/>
      <c r="AYY11" s="138"/>
      <c r="AZB11" s="138"/>
      <c r="AZE11" s="138"/>
      <c r="AZH11" s="138"/>
      <c r="AZK11" s="138"/>
      <c r="AZN11" s="138"/>
      <c r="AZQ11" s="138"/>
      <c r="AZT11" s="138"/>
      <c r="AZW11" s="138"/>
      <c r="AZZ11" s="138"/>
      <c r="BAC11" s="138"/>
      <c r="BAF11" s="138"/>
      <c r="BAI11" s="138"/>
      <c r="BAL11" s="138"/>
      <c r="BAO11" s="138"/>
      <c r="BAR11" s="138"/>
      <c r="BAU11" s="138"/>
      <c r="BAX11" s="138"/>
      <c r="BBA11" s="138"/>
      <c r="BBD11" s="138"/>
      <c r="BBG11" s="138"/>
      <c r="BBJ11" s="138"/>
      <c r="BBM11" s="138"/>
      <c r="BBP11" s="138"/>
      <c r="BBS11" s="138"/>
      <c r="BBV11" s="138"/>
      <c r="BBY11" s="138"/>
      <c r="BCB11" s="138"/>
      <c r="BCE11" s="138"/>
      <c r="BCH11" s="138"/>
      <c r="BCK11" s="138"/>
      <c r="BCN11" s="138"/>
      <c r="BCQ11" s="138"/>
      <c r="BCT11" s="138"/>
      <c r="BCW11" s="138"/>
      <c r="BCZ11" s="138"/>
      <c r="BDC11" s="138"/>
      <c r="BDF11" s="138"/>
      <c r="BDI11" s="138"/>
      <c r="BDL11" s="138"/>
      <c r="BDO11" s="138"/>
      <c r="BDR11" s="138"/>
      <c r="BDU11" s="138"/>
      <c r="BDX11" s="138"/>
      <c r="BEA11" s="138"/>
      <c r="BED11" s="138"/>
      <c r="BEG11" s="138"/>
      <c r="BEJ11" s="138"/>
      <c r="BEM11" s="138"/>
      <c r="BEP11" s="138"/>
      <c r="BES11" s="138"/>
      <c r="BEV11" s="138"/>
      <c r="BEY11" s="138"/>
      <c r="BFB11" s="138"/>
      <c r="BFE11" s="138"/>
      <c r="BFH11" s="138"/>
      <c r="BFK11" s="138"/>
      <c r="BFN11" s="138"/>
      <c r="BFQ11" s="138"/>
      <c r="BFT11" s="138"/>
      <c r="BFW11" s="138"/>
      <c r="BFZ11" s="138"/>
      <c r="BGC11" s="138"/>
      <c r="BGF11" s="138"/>
      <c r="BGI11" s="138"/>
      <c r="BGL11" s="138"/>
      <c r="BGO11" s="138"/>
      <c r="BGR11" s="138"/>
      <c r="BGU11" s="138"/>
      <c r="BGX11" s="138"/>
      <c r="BHA11" s="138"/>
      <c r="BHD11" s="138"/>
      <c r="BHG11" s="138"/>
      <c r="BHJ11" s="138"/>
      <c r="BHM11" s="138"/>
      <c r="BHP11" s="138"/>
      <c r="BHS11" s="138"/>
      <c r="BHV11" s="138"/>
      <c r="BHY11" s="138"/>
      <c r="BIB11" s="138"/>
      <c r="BIE11" s="138"/>
      <c r="BIH11" s="138"/>
      <c r="BIK11" s="138"/>
      <c r="BIN11" s="138"/>
      <c r="BIQ11" s="138"/>
      <c r="BIT11" s="138"/>
      <c r="BIW11" s="138"/>
      <c r="BIZ11" s="138"/>
      <c r="BJC11" s="138"/>
      <c r="BJF11" s="138"/>
      <c r="BJI11" s="138"/>
      <c r="BJL11" s="138"/>
      <c r="BJO11" s="138"/>
      <c r="BJR11" s="138"/>
      <c r="BJU11" s="138"/>
      <c r="BJX11" s="138"/>
      <c r="BKA11" s="138"/>
      <c r="BKD11" s="138"/>
      <c r="BKG11" s="138"/>
      <c r="BKJ11" s="138"/>
      <c r="BKM11" s="138"/>
      <c r="BKP11" s="138"/>
      <c r="BKS11" s="138"/>
      <c r="BKV11" s="138"/>
      <c r="BKY11" s="138"/>
      <c r="BLB11" s="138"/>
      <c r="BLE11" s="138"/>
      <c r="BLH11" s="138"/>
      <c r="BLK11" s="138"/>
      <c r="BLN11" s="138"/>
      <c r="BLQ11" s="138"/>
      <c r="BLT11" s="138"/>
      <c r="BLW11" s="138"/>
      <c r="BLZ11" s="138"/>
      <c r="BMC11" s="138"/>
      <c r="BMF11" s="138"/>
      <c r="BMI11" s="138"/>
      <c r="BML11" s="138"/>
      <c r="BMO11" s="138"/>
      <c r="BMR11" s="138"/>
      <c r="BMU11" s="138"/>
      <c r="BMX11" s="138"/>
      <c r="BNA11" s="138"/>
      <c r="BND11" s="138"/>
      <c r="BNG11" s="138"/>
      <c r="BNJ11" s="138"/>
      <c r="BNM11" s="138"/>
      <c r="BNP11" s="138"/>
      <c r="BNS11" s="138"/>
      <c r="BNV11" s="138"/>
      <c r="BNY11" s="138"/>
      <c r="BOB11" s="138"/>
      <c r="BOE11" s="138"/>
      <c r="BOH11" s="138"/>
      <c r="BOK11" s="138"/>
      <c r="BON11" s="138"/>
      <c r="BOQ11" s="138"/>
      <c r="BOT11" s="138"/>
      <c r="BOW11" s="138"/>
      <c r="BOZ11" s="138"/>
      <c r="BPC11" s="138"/>
      <c r="BPF11" s="138"/>
      <c r="BPI11" s="138"/>
      <c r="BPL11" s="138"/>
      <c r="BPO11" s="138"/>
      <c r="BPR11" s="138"/>
      <c r="BPU11" s="138"/>
      <c r="BPX11" s="138"/>
      <c r="BQA11" s="138"/>
      <c r="BQD11" s="138"/>
      <c r="BQG11" s="138"/>
      <c r="BQJ11" s="138"/>
      <c r="BQM11" s="138"/>
      <c r="BQP11" s="138"/>
      <c r="BQS11" s="138"/>
      <c r="BQV11" s="138"/>
      <c r="BQY11" s="138"/>
      <c r="BRB11" s="138"/>
      <c r="BRE11" s="138"/>
      <c r="BRH11" s="138"/>
      <c r="BRK11" s="138"/>
      <c r="BRN11" s="138"/>
      <c r="BRQ11" s="138"/>
      <c r="BRT11" s="138"/>
      <c r="BRW11" s="138"/>
      <c r="BRZ11" s="138"/>
      <c r="BSC11" s="138"/>
      <c r="BSF11" s="138"/>
      <c r="BSI11" s="138"/>
      <c r="BSL11" s="138"/>
      <c r="BSO11" s="138"/>
      <c r="BSR11" s="138"/>
      <c r="BSU11" s="138"/>
      <c r="BSX11" s="138"/>
      <c r="BTA11" s="138"/>
      <c r="BTD11" s="138"/>
      <c r="BTG11" s="138"/>
      <c r="BTJ11" s="138"/>
      <c r="BTM11" s="138"/>
      <c r="BTP11" s="138"/>
      <c r="BTS11" s="138"/>
      <c r="BTV11" s="138"/>
      <c r="BTY11" s="138"/>
      <c r="BUB11" s="138"/>
      <c r="BUE11" s="138"/>
      <c r="BUH11" s="138"/>
      <c r="BUK11" s="138"/>
      <c r="BUN11" s="138"/>
      <c r="BUQ11" s="138"/>
      <c r="BUT11" s="138"/>
      <c r="BUW11" s="138"/>
      <c r="BUZ11" s="138"/>
      <c r="BVC11" s="138"/>
      <c r="BVF11" s="138"/>
      <c r="BVI11" s="138"/>
      <c r="BVL11" s="138"/>
      <c r="BVO11" s="138"/>
      <c r="BVR11" s="138"/>
      <c r="BVU11" s="138"/>
      <c r="BVX11" s="138"/>
      <c r="BWA11" s="138"/>
      <c r="BWD11" s="138"/>
      <c r="BWG11" s="138"/>
      <c r="BWJ11" s="138"/>
      <c r="BWM11" s="138"/>
      <c r="BWP11" s="138"/>
      <c r="BWS11" s="138"/>
      <c r="BWV11" s="138"/>
      <c r="BWY11" s="138"/>
      <c r="BXB11" s="138"/>
      <c r="BXE11" s="138"/>
      <c r="BXH11" s="138"/>
      <c r="BXK11" s="138"/>
      <c r="BXN11" s="138"/>
      <c r="BXQ11" s="138"/>
      <c r="BXT11" s="138"/>
      <c r="BXW11" s="138"/>
      <c r="BXZ11" s="138"/>
      <c r="BYC11" s="138"/>
      <c r="BYF11" s="138"/>
      <c r="BYI11" s="138"/>
      <c r="BYL11" s="138"/>
      <c r="BYO11" s="138"/>
      <c r="BYR11" s="138"/>
      <c r="BYU11" s="138"/>
      <c r="BYX11" s="138"/>
      <c r="BZA11" s="138"/>
      <c r="BZD11" s="138"/>
      <c r="BZG11" s="138"/>
      <c r="BZJ11" s="138"/>
      <c r="BZM11" s="138"/>
      <c r="BZP11" s="138"/>
      <c r="BZS11" s="138"/>
      <c r="BZV11" s="138"/>
      <c r="BZY11" s="138"/>
      <c r="CAB11" s="138"/>
      <c r="CAE11" s="138"/>
      <c r="CAH11" s="138"/>
      <c r="CAK11" s="138"/>
      <c r="CAN11" s="138"/>
      <c r="CAQ11" s="138"/>
      <c r="CAT11" s="138"/>
      <c r="CAW11" s="138"/>
      <c r="CAZ11" s="138"/>
      <c r="CBC11" s="138"/>
      <c r="CBF11" s="138"/>
      <c r="CBI11" s="138"/>
      <c r="CBL11" s="138"/>
      <c r="CBO11" s="138"/>
      <c r="CBR11" s="138"/>
      <c r="CBU11" s="138"/>
      <c r="CBX11" s="138"/>
      <c r="CCA11" s="138"/>
      <c r="CCD11" s="138"/>
      <c r="CCG11" s="138"/>
      <c r="CCJ11" s="138"/>
      <c r="CCM11" s="138"/>
      <c r="CCP11" s="138"/>
      <c r="CCS11" s="138"/>
      <c r="CCV11" s="138"/>
      <c r="CCY11" s="138"/>
      <c r="CDB11" s="138"/>
      <c r="CDE11" s="138"/>
      <c r="CDH11" s="138"/>
      <c r="CDK11" s="138"/>
      <c r="CDN11" s="138"/>
      <c r="CDQ11" s="138"/>
      <c r="CDT11" s="138"/>
      <c r="CDW11" s="138"/>
      <c r="CDZ11" s="138"/>
      <c r="CEC11" s="138"/>
      <c r="CEF11" s="138"/>
      <c r="CEI11" s="138"/>
      <c r="CEL11" s="138"/>
      <c r="CEO11" s="138"/>
      <c r="CER11" s="138"/>
      <c r="CEU11" s="138"/>
      <c r="CEX11" s="138"/>
      <c r="CFA11" s="138"/>
      <c r="CFD11" s="138"/>
      <c r="CFG11" s="138"/>
      <c r="CFJ11" s="138"/>
      <c r="CFM11" s="138"/>
      <c r="CFP11" s="138"/>
      <c r="CFS11" s="138"/>
      <c r="CFV11" s="138"/>
      <c r="CFY11" s="138"/>
      <c r="CGB11" s="138"/>
      <c r="CGE11" s="138"/>
      <c r="CGH11" s="138"/>
      <c r="CGK11" s="138"/>
      <c r="CGN11" s="138"/>
      <c r="CGQ11" s="138"/>
      <c r="CGT11" s="138"/>
      <c r="CGW11" s="138"/>
      <c r="CGZ11" s="138"/>
      <c r="CHC11" s="138"/>
      <c r="CHF11" s="138"/>
      <c r="CHI11" s="138"/>
      <c r="CHL11" s="138"/>
      <c r="CHO11" s="138"/>
      <c r="CHR11" s="138"/>
      <c r="CHU11" s="138"/>
      <c r="CHX11" s="138"/>
      <c r="CIA11" s="138"/>
      <c r="CID11" s="138"/>
      <c r="CIG11" s="138"/>
      <c r="CIJ11" s="138"/>
      <c r="CIM11" s="138"/>
      <c r="CIP11" s="138"/>
      <c r="CIS11" s="138"/>
      <c r="CIV11" s="138"/>
      <c r="CIY11" s="138"/>
      <c r="CJB11" s="138"/>
      <c r="CJE11" s="138"/>
      <c r="CJH11" s="138"/>
      <c r="CJK11" s="138"/>
      <c r="CJN11" s="138"/>
      <c r="CJQ11" s="138"/>
      <c r="CJT11" s="138"/>
      <c r="CJW11" s="138"/>
      <c r="CJZ11" s="138"/>
      <c r="CKC11" s="138"/>
      <c r="CKF11" s="138"/>
      <c r="CKI11" s="138"/>
      <c r="CKL11" s="138"/>
      <c r="CKO11" s="138"/>
      <c r="CKR11" s="138"/>
      <c r="CKU11" s="138"/>
      <c r="CKX11" s="138"/>
      <c r="CLA11" s="138"/>
      <c r="CLD11" s="138"/>
      <c r="CLG11" s="138"/>
      <c r="CLJ11" s="138"/>
      <c r="CLM11" s="138"/>
      <c r="CLP11" s="138"/>
      <c r="CLS11" s="138"/>
      <c r="CLV11" s="138"/>
      <c r="CLY11" s="138"/>
      <c r="CMB11" s="138"/>
      <c r="CME11" s="138"/>
      <c r="CMH11" s="138"/>
      <c r="CMK11" s="138"/>
      <c r="CMN11" s="138"/>
      <c r="CMQ11" s="138"/>
      <c r="CMT11" s="138"/>
      <c r="CMW11" s="138"/>
      <c r="CMZ11" s="138"/>
      <c r="CNC11" s="138"/>
      <c r="CNF11" s="138"/>
      <c r="CNI11" s="138"/>
      <c r="CNL11" s="138"/>
      <c r="CNO11" s="138"/>
      <c r="CNR11" s="138"/>
      <c r="CNU11" s="138"/>
      <c r="CNX11" s="138"/>
      <c r="COA11" s="138"/>
      <c r="COD11" s="138"/>
      <c r="COG11" s="138"/>
      <c r="COJ11" s="138"/>
      <c r="COM11" s="138"/>
      <c r="COP11" s="138"/>
      <c r="COS11" s="138"/>
      <c r="COV11" s="138"/>
      <c r="COY11" s="138"/>
      <c r="CPB11" s="138"/>
      <c r="CPE11" s="138"/>
      <c r="CPH11" s="138"/>
      <c r="CPK11" s="138"/>
      <c r="CPN11" s="138"/>
      <c r="CPQ11" s="138"/>
      <c r="CPT11" s="138"/>
      <c r="CPW11" s="138"/>
      <c r="CPZ11" s="138"/>
      <c r="CQC11" s="138"/>
      <c r="CQF11" s="138"/>
      <c r="CQI11" s="138"/>
      <c r="CQL11" s="138"/>
      <c r="CQO11" s="138"/>
      <c r="CQR11" s="138"/>
      <c r="CQU11" s="138"/>
      <c r="CQX11" s="138"/>
      <c r="CRA11" s="138"/>
      <c r="CRD11" s="138"/>
      <c r="CRG11" s="138"/>
      <c r="CRJ11" s="138"/>
      <c r="CRM11" s="138"/>
      <c r="CRP11" s="138"/>
      <c r="CRS11" s="138"/>
      <c r="CRV11" s="138"/>
      <c r="CRY11" s="138"/>
      <c r="CSB11" s="138"/>
      <c r="CSE11" s="138"/>
      <c r="CSH11" s="138"/>
      <c r="CSK11" s="138"/>
      <c r="CSN11" s="138"/>
      <c r="CSQ11" s="138"/>
      <c r="CST11" s="138"/>
      <c r="CSW11" s="138"/>
      <c r="CSZ11" s="138"/>
      <c r="CTC11" s="138"/>
      <c r="CTF11" s="138"/>
      <c r="CTI11" s="138"/>
      <c r="CTL11" s="138"/>
      <c r="CTO11" s="138"/>
      <c r="CTR11" s="138"/>
      <c r="CTU11" s="138"/>
      <c r="CTX11" s="138"/>
      <c r="CUA11" s="138"/>
      <c r="CUD11" s="138"/>
      <c r="CUG11" s="138"/>
      <c r="CUJ11" s="138"/>
      <c r="CUM11" s="138"/>
      <c r="CUP11" s="138"/>
      <c r="CUS11" s="138"/>
      <c r="CUV11" s="138"/>
      <c r="CUY11" s="138"/>
      <c r="CVB11" s="138"/>
      <c r="CVE11" s="138"/>
      <c r="CVH11" s="138"/>
      <c r="CVK11" s="138"/>
      <c r="CVN11" s="138"/>
      <c r="CVQ11" s="138"/>
      <c r="CVT11" s="138"/>
      <c r="CVW11" s="138"/>
      <c r="CVZ11" s="138"/>
      <c r="CWC11" s="138"/>
      <c r="CWF11" s="138"/>
      <c r="CWI11" s="138"/>
      <c r="CWL11" s="138"/>
      <c r="CWO11" s="138"/>
      <c r="CWR11" s="138"/>
      <c r="CWU11" s="138"/>
      <c r="CWX11" s="138"/>
      <c r="CXA11" s="138"/>
      <c r="CXD11" s="138"/>
      <c r="CXG11" s="138"/>
      <c r="CXJ11" s="138"/>
      <c r="CXM11" s="138"/>
      <c r="CXP11" s="138"/>
      <c r="CXS11" s="138"/>
      <c r="CXV11" s="138"/>
      <c r="CXY11" s="138"/>
      <c r="CYB11" s="138"/>
      <c r="CYE11" s="138"/>
      <c r="CYH11" s="138"/>
      <c r="CYK11" s="138"/>
      <c r="CYN11" s="138"/>
      <c r="CYQ11" s="138"/>
      <c r="CYT11" s="138"/>
      <c r="CYW11" s="138"/>
      <c r="CYZ11" s="138"/>
      <c r="CZC11" s="138"/>
      <c r="CZF11" s="138"/>
      <c r="CZI11" s="138"/>
      <c r="CZL11" s="138"/>
      <c r="CZO11" s="138"/>
      <c r="CZR11" s="138"/>
      <c r="CZU11" s="138"/>
      <c r="CZX11" s="138"/>
      <c r="DAA11" s="138"/>
      <c r="DAD11" s="138"/>
      <c r="DAG11" s="138"/>
      <c r="DAJ11" s="138"/>
      <c r="DAM11" s="138"/>
      <c r="DAP11" s="138"/>
      <c r="DAS11" s="138"/>
      <c r="DAV11" s="138"/>
      <c r="DAY11" s="138"/>
      <c r="DBB11" s="138"/>
      <c r="DBE11" s="138"/>
      <c r="DBH11" s="138"/>
      <c r="DBK11" s="138"/>
      <c r="DBN11" s="138"/>
      <c r="DBQ11" s="138"/>
      <c r="DBT11" s="138"/>
      <c r="DBW11" s="138"/>
      <c r="DBZ11" s="138"/>
      <c r="DCC11" s="138"/>
      <c r="DCF11" s="138"/>
      <c r="DCI11" s="138"/>
      <c r="DCL11" s="138"/>
      <c r="DCO11" s="138"/>
      <c r="DCR11" s="138"/>
      <c r="DCU11" s="138"/>
      <c r="DCX11" s="138"/>
      <c r="DDA11" s="138"/>
      <c r="DDD11" s="138"/>
      <c r="DDG11" s="138"/>
      <c r="DDJ11" s="138"/>
      <c r="DDM11" s="138"/>
      <c r="DDP11" s="138"/>
      <c r="DDS11" s="138"/>
      <c r="DDV11" s="138"/>
      <c r="DDY11" s="138"/>
      <c r="DEB11" s="138"/>
      <c r="DEE11" s="138"/>
      <c r="DEH11" s="138"/>
      <c r="DEK11" s="138"/>
      <c r="DEN11" s="138"/>
      <c r="DEQ11" s="138"/>
      <c r="DET11" s="138"/>
      <c r="DEW11" s="138"/>
      <c r="DEZ11" s="138"/>
      <c r="DFC11" s="138"/>
      <c r="DFF11" s="138"/>
      <c r="DFI11" s="138"/>
      <c r="DFL11" s="138"/>
      <c r="DFO11" s="138"/>
      <c r="DFR11" s="138"/>
      <c r="DFU11" s="138"/>
      <c r="DFX11" s="138"/>
      <c r="DGA11" s="138"/>
      <c r="DGD11" s="138"/>
      <c r="DGG11" s="138"/>
      <c r="DGJ11" s="138"/>
      <c r="DGM11" s="138"/>
      <c r="DGP11" s="138"/>
      <c r="DGS11" s="138"/>
      <c r="DGV11" s="138"/>
      <c r="DGY11" s="138"/>
      <c r="DHB11" s="138"/>
      <c r="DHE11" s="138"/>
      <c r="DHH11" s="138"/>
      <c r="DHK11" s="138"/>
      <c r="DHN11" s="138"/>
      <c r="DHQ11" s="138"/>
      <c r="DHT11" s="138"/>
      <c r="DHW11" s="138"/>
      <c r="DHZ11" s="138"/>
      <c r="DIC11" s="138"/>
      <c r="DIF11" s="138"/>
      <c r="DII11" s="138"/>
      <c r="DIL11" s="138"/>
      <c r="DIO11" s="138"/>
      <c r="DIR11" s="138"/>
      <c r="DIU11" s="138"/>
      <c r="DIX11" s="138"/>
      <c r="DJA11" s="138"/>
      <c r="DJD11" s="138"/>
      <c r="DJG11" s="138"/>
      <c r="DJJ11" s="138"/>
      <c r="DJM11" s="138"/>
      <c r="DJP11" s="138"/>
      <c r="DJS11" s="138"/>
      <c r="DJV11" s="138"/>
      <c r="DJY11" s="138"/>
      <c r="DKB11" s="138"/>
      <c r="DKE11" s="138"/>
      <c r="DKH11" s="138"/>
      <c r="DKK11" s="138"/>
      <c r="DKN11" s="138"/>
      <c r="DKQ11" s="138"/>
      <c r="DKT11" s="138"/>
      <c r="DKW11" s="138"/>
      <c r="DKZ11" s="138"/>
      <c r="DLC11" s="138"/>
      <c r="DLF11" s="138"/>
      <c r="DLI11" s="138"/>
      <c r="DLL11" s="138"/>
      <c r="DLO11" s="138"/>
      <c r="DLR11" s="138"/>
      <c r="DLU11" s="138"/>
      <c r="DLX11" s="138"/>
      <c r="DMA11" s="138"/>
      <c r="DMD11" s="138"/>
      <c r="DMG11" s="138"/>
      <c r="DMJ11" s="138"/>
      <c r="DMM11" s="138"/>
      <c r="DMP11" s="138"/>
      <c r="DMS11" s="138"/>
      <c r="DMV11" s="138"/>
      <c r="DMY11" s="138"/>
      <c r="DNB11" s="138"/>
      <c r="DNE11" s="138"/>
      <c r="DNH11" s="138"/>
      <c r="DNK11" s="138"/>
      <c r="DNN11" s="138"/>
      <c r="DNQ11" s="138"/>
      <c r="DNT11" s="138"/>
      <c r="DNW11" s="138"/>
      <c r="DNZ11" s="138"/>
      <c r="DOC11" s="138"/>
      <c r="DOF11" s="138"/>
      <c r="DOI11" s="138"/>
      <c r="DOL11" s="138"/>
      <c r="DOO11" s="138"/>
      <c r="DOR11" s="138"/>
      <c r="DOU11" s="138"/>
      <c r="DOX11" s="138"/>
      <c r="DPA11" s="138"/>
      <c r="DPD11" s="138"/>
      <c r="DPG11" s="138"/>
      <c r="DPJ11" s="138"/>
      <c r="DPM11" s="138"/>
      <c r="DPP11" s="138"/>
      <c r="DPS11" s="138"/>
      <c r="DPV11" s="138"/>
      <c r="DPY11" s="138"/>
      <c r="DQB11" s="138"/>
      <c r="DQE11" s="138"/>
      <c r="DQH11" s="138"/>
      <c r="DQK11" s="138"/>
      <c r="DQN11" s="138"/>
      <c r="DQQ11" s="138"/>
      <c r="DQT11" s="138"/>
      <c r="DQW11" s="138"/>
      <c r="DQZ11" s="138"/>
      <c r="DRC11" s="138"/>
      <c r="DRF11" s="138"/>
      <c r="DRI11" s="138"/>
      <c r="DRL11" s="138"/>
      <c r="DRO11" s="138"/>
      <c r="DRR11" s="138"/>
      <c r="DRU11" s="138"/>
      <c r="DRX11" s="138"/>
      <c r="DSA11" s="138"/>
      <c r="DSD11" s="138"/>
      <c r="DSG11" s="138"/>
      <c r="DSJ11" s="138"/>
      <c r="DSM11" s="138"/>
      <c r="DSP11" s="138"/>
      <c r="DSS11" s="138"/>
      <c r="DSV11" s="138"/>
      <c r="DSY11" s="138"/>
      <c r="DTB11" s="138"/>
      <c r="DTE11" s="138"/>
      <c r="DTH11" s="138"/>
      <c r="DTK11" s="138"/>
      <c r="DTN11" s="138"/>
      <c r="DTQ11" s="138"/>
      <c r="DTT11" s="138"/>
      <c r="DTW11" s="138"/>
      <c r="DTZ11" s="138"/>
      <c r="DUC11" s="138"/>
      <c r="DUF11" s="138"/>
      <c r="DUI11" s="138"/>
      <c r="DUL11" s="138"/>
      <c r="DUO11" s="138"/>
      <c r="DUR11" s="138"/>
      <c r="DUU11" s="138"/>
      <c r="DUX11" s="138"/>
      <c r="DVA11" s="138"/>
      <c r="DVD11" s="138"/>
      <c r="DVG11" s="138"/>
      <c r="DVJ11" s="138"/>
      <c r="DVM11" s="138"/>
      <c r="DVP11" s="138"/>
      <c r="DVS11" s="138"/>
      <c r="DVV11" s="138"/>
      <c r="DVY11" s="138"/>
      <c r="DWB11" s="138"/>
      <c r="DWE11" s="138"/>
      <c r="DWH11" s="138"/>
      <c r="DWK11" s="138"/>
      <c r="DWN11" s="138"/>
      <c r="DWQ11" s="138"/>
      <c r="DWT11" s="138"/>
      <c r="DWW11" s="138"/>
      <c r="DWZ11" s="138"/>
      <c r="DXC11" s="138"/>
      <c r="DXF11" s="138"/>
      <c r="DXI11" s="138"/>
      <c r="DXL11" s="138"/>
      <c r="DXO11" s="138"/>
      <c r="DXR11" s="138"/>
      <c r="DXU11" s="138"/>
      <c r="DXX11" s="138"/>
      <c r="DYA11" s="138"/>
      <c r="DYD11" s="138"/>
      <c r="DYG11" s="138"/>
      <c r="DYJ11" s="138"/>
      <c r="DYM11" s="138"/>
      <c r="DYP11" s="138"/>
      <c r="DYS11" s="138"/>
      <c r="DYV11" s="138"/>
      <c r="DYY11" s="138"/>
      <c r="DZB11" s="138"/>
      <c r="DZE11" s="138"/>
      <c r="DZH11" s="138"/>
      <c r="DZK11" s="138"/>
      <c r="DZN11" s="138"/>
      <c r="DZQ11" s="138"/>
      <c r="DZT11" s="138"/>
      <c r="DZW11" s="138"/>
      <c r="DZZ11" s="138"/>
      <c r="EAC11" s="138"/>
      <c r="EAF11" s="138"/>
      <c r="EAI11" s="138"/>
      <c r="EAL11" s="138"/>
      <c r="EAO11" s="138"/>
      <c r="EAR11" s="138"/>
      <c r="EAU11" s="138"/>
      <c r="EAX11" s="138"/>
      <c r="EBA11" s="138"/>
      <c r="EBD11" s="138"/>
      <c r="EBG11" s="138"/>
      <c r="EBJ11" s="138"/>
      <c r="EBM11" s="138"/>
      <c r="EBP11" s="138"/>
      <c r="EBS11" s="138"/>
      <c r="EBV11" s="138"/>
      <c r="EBY11" s="138"/>
      <c r="ECB11" s="138"/>
      <c r="ECE11" s="138"/>
      <c r="ECH11" s="138"/>
      <c r="ECK11" s="138"/>
      <c r="ECN11" s="138"/>
      <c r="ECQ11" s="138"/>
      <c r="ECT11" s="138"/>
      <c r="ECW11" s="138"/>
      <c r="ECZ11" s="138"/>
      <c r="EDC11" s="138"/>
      <c r="EDF11" s="138"/>
      <c r="EDI11" s="138"/>
      <c r="EDL11" s="138"/>
      <c r="EDO11" s="138"/>
      <c r="EDR11" s="138"/>
      <c r="EDU11" s="138"/>
      <c r="EDX11" s="138"/>
      <c r="EEA11" s="138"/>
      <c r="EED11" s="138"/>
      <c r="EEG11" s="138"/>
      <c r="EEJ11" s="138"/>
      <c r="EEM11" s="138"/>
      <c r="EEP11" s="138"/>
      <c r="EES11" s="138"/>
      <c r="EEV11" s="138"/>
      <c r="EEY11" s="138"/>
      <c r="EFB11" s="138"/>
      <c r="EFE11" s="138"/>
      <c r="EFH11" s="138"/>
      <c r="EFK11" s="138"/>
      <c r="EFN11" s="138"/>
      <c r="EFQ11" s="138"/>
      <c r="EFT11" s="138"/>
      <c r="EFW11" s="138"/>
      <c r="EFZ11" s="138"/>
      <c r="EGC11" s="138"/>
      <c r="EGF11" s="138"/>
      <c r="EGI11" s="138"/>
      <c r="EGL11" s="138"/>
      <c r="EGO11" s="138"/>
      <c r="EGR11" s="138"/>
      <c r="EGU11" s="138"/>
      <c r="EGX11" s="138"/>
      <c r="EHA11" s="138"/>
      <c r="EHD11" s="138"/>
      <c r="EHG11" s="138"/>
      <c r="EHJ11" s="138"/>
      <c r="EHM11" s="138"/>
      <c r="EHP11" s="138"/>
      <c r="EHS11" s="138"/>
      <c r="EHV11" s="138"/>
      <c r="EHY11" s="138"/>
      <c r="EIB11" s="138"/>
      <c r="EIE11" s="138"/>
      <c r="EIH11" s="138"/>
      <c r="EIK11" s="138"/>
      <c r="EIN11" s="138"/>
      <c r="EIQ11" s="138"/>
      <c r="EIT11" s="138"/>
      <c r="EIW11" s="138"/>
      <c r="EIZ11" s="138"/>
      <c r="EJC11" s="138"/>
      <c r="EJF11" s="138"/>
      <c r="EJI11" s="138"/>
      <c r="EJL11" s="138"/>
      <c r="EJO11" s="138"/>
      <c r="EJR11" s="138"/>
      <c r="EJU11" s="138"/>
      <c r="EJX11" s="138"/>
      <c r="EKA11" s="138"/>
      <c r="EKD11" s="138"/>
      <c r="EKG11" s="138"/>
      <c r="EKJ11" s="138"/>
      <c r="EKM11" s="138"/>
      <c r="EKP11" s="138"/>
      <c r="EKS11" s="138"/>
      <c r="EKV11" s="138"/>
      <c r="EKY11" s="138"/>
      <c r="ELB11" s="138"/>
      <c r="ELE11" s="138"/>
      <c r="ELH11" s="138"/>
      <c r="ELK11" s="138"/>
      <c r="ELN11" s="138"/>
      <c r="ELQ11" s="138"/>
      <c r="ELT11" s="138"/>
      <c r="ELW11" s="138"/>
      <c r="ELZ11" s="138"/>
      <c r="EMC11" s="138"/>
      <c r="EMF11" s="138"/>
      <c r="EMI11" s="138"/>
      <c r="EML11" s="138"/>
      <c r="EMO11" s="138"/>
      <c r="EMR11" s="138"/>
      <c r="EMU11" s="138"/>
      <c r="EMX11" s="138"/>
      <c r="ENA11" s="138"/>
      <c r="END11" s="138"/>
      <c r="ENG11" s="138"/>
      <c r="ENJ11" s="138"/>
      <c r="ENM11" s="138"/>
      <c r="ENP11" s="138"/>
      <c r="ENS11" s="138"/>
      <c r="ENV11" s="138"/>
      <c r="ENY11" s="138"/>
      <c r="EOB11" s="138"/>
      <c r="EOE11" s="138"/>
      <c r="EOH11" s="138"/>
      <c r="EOK11" s="138"/>
      <c r="EON11" s="138"/>
      <c r="EOQ11" s="138"/>
      <c r="EOT11" s="138"/>
      <c r="EOW11" s="138"/>
      <c r="EOZ11" s="138"/>
      <c r="EPC11" s="138"/>
      <c r="EPF11" s="138"/>
      <c r="EPI11" s="138"/>
      <c r="EPL11" s="138"/>
      <c r="EPO11" s="138"/>
      <c r="EPR11" s="138"/>
      <c r="EPU11" s="138"/>
      <c r="EPX11" s="138"/>
      <c r="EQA11" s="138"/>
      <c r="EQD11" s="138"/>
      <c r="EQG11" s="138"/>
      <c r="EQJ11" s="138"/>
      <c r="EQM11" s="138"/>
      <c r="EQP11" s="138"/>
      <c r="EQS11" s="138"/>
      <c r="EQV11" s="138"/>
      <c r="EQY11" s="138"/>
      <c r="ERB11" s="138"/>
      <c r="ERE11" s="138"/>
      <c r="ERH11" s="138"/>
      <c r="ERK11" s="138"/>
      <c r="ERN11" s="138"/>
      <c r="ERQ11" s="138"/>
      <c r="ERT11" s="138"/>
      <c r="ERW11" s="138"/>
      <c r="ERZ11" s="138"/>
      <c r="ESC11" s="138"/>
      <c r="ESF11" s="138"/>
      <c r="ESI11" s="138"/>
      <c r="ESL11" s="138"/>
      <c r="ESO11" s="138"/>
      <c r="ESR11" s="138"/>
      <c r="ESU11" s="138"/>
      <c r="ESX11" s="138"/>
      <c r="ETA11" s="138"/>
      <c r="ETD11" s="138"/>
      <c r="ETG11" s="138"/>
      <c r="ETJ11" s="138"/>
      <c r="ETM11" s="138"/>
      <c r="ETP11" s="138"/>
      <c r="ETS11" s="138"/>
      <c r="ETV11" s="138"/>
      <c r="ETY11" s="138"/>
      <c r="EUB11" s="138"/>
      <c r="EUE11" s="138"/>
      <c r="EUH11" s="138"/>
      <c r="EUK11" s="138"/>
      <c r="EUN11" s="138"/>
      <c r="EUQ11" s="138"/>
      <c r="EUT11" s="138"/>
      <c r="EUW11" s="138"/>
      <c r="EUZ11" s="138"/>
      <c r="EVC11" s="138"/>
      <c r="EVF11" s="138"/>
      <c r="EVI11" s="138"/>
      <c r="EVL11" s="138"/>
      <c r="EVO11" s="138"/>
      <c r="EVR11" s="138"/>
      <c r="EVU11" s="138"/>
      <c r="EVX11" s="138"/>
      <c r="EWA11" s="138"/>
      <c r="EWD11" s="138"/>
      <c r="EWG11" s="138"/>
      <c r="EWJ11" s="138"/>
      <c r="EWM11" s="138"/>
      <c r="EWP11" s="138"/>
      <c r="EWS11" s="138"/>
      <c r="EWV11" s="138"/>
      <c r="EWY11" s="138"/>
      <c r="EXB11" s="138"/>
      <c r="EXE11" s="138"/>
      <c r="EXH11" s="138"/>
      <c r="EXK11" s="138"/>
      <c r="EXN11" s="138"/>
      <c r="EXQ11" s="138"/>
      <c r="EXT11" s="138"/>
      <c r="EXW11" s="138"/>
      <c r="EXZ11" s="138"/>
      <c r="EYC11" s="138"/>
      <c r="EYF11" s="138"/>
      <c r="EYI11" s="138"/>
      <c r="EYL11" s="138"/>
      <c r="EYO11" s="138"/>
      <c r="EYR11" s="138"/>
      <c r="EYU11" s="138"/>
      <c r="EYX11" s="138"/>
      <c r="EZA11" s="138"/>
      <c r="EZD11" s="138"/>
      <c r="EZG11" s="138"/>
      <c r="EZJ11" s="138"/>
      <c r="EZM11" s="138"/>
      <c r="EZP11" s="138"/>
      <c r="EZS11" s="138"/>
      <c r="EZV11" s="138"/>
      <c r="EZY11" s="138"/>
      <c r="FAB11" s="138"/>
      <c r="FAE11" s="138"/>
      <c r="FAH11" s="138"/>
      <c r="FAK11" s="138"/>
      <c r="FAN11" s="138"/>
      <c r="FAQ11" s="138"/>
      <c r="FAT11" s="138"/>
      <c r="FAW11" s="138"/>
      <c r="FAZ11" s="138"/>
      <c r="FBC11" s="138"/>
      <c r="FBF11" s="138"/>
      <c r="FBI11" s="138"/>
      <c r="FBL11" s="138"/>
      <c r="FBO11" s="138"/>
      <c r="FBR11" s="138"/>
      <c r="FBU11" s="138"/>
      <c r="FBX11" s="138"/>
      <c r="FCA11" s="138"/>
      <c r="FCD11" s="138"/>
      <c r="FCG11" s="138"/>
      <c r="FCJ11" s="138"/>
      <c r="FCM11" s="138"/>
      <c r="FCP11" s="138"/>
      <c r="FCS11" s="138"/>
      <c r="FCV11" s="138"/>
      <c r="FCY11" s="138"/>
      <c r="FDB11" s="138"/>
      <c r="FDE11" s="138"/>
      <c r="FDH11" s="138"/>
      <c r="FDK11" s="138"/>
      <c r="FDN11" s="138"/>
      <c r="FDQ11" s="138"/>
      <c r="FDT11" s="138"/>
      <c r="FDW11" s="138"/>
      <c r="FDZ11" s="138"/>
      <c r="FEC11" s="138"/>
      <c r="FEF11" s="138"/>
      <c r="FEI11" s="138"/>
      <c r="FEL11" s="138"/>
      <c r="FEO11" s="138"/>
      <c r="FER11" s="138"/>
      <c r="FEU11" s="138"/>
      <c r="FEX11" s="138"/>
      <c r="FFA11" s="138"/>
      <c r="FFD11" s="138"/>
      <c r="FFG11" s="138"/>
      <c r="FFJ11" s="138"/>
      <c r="FFM11" s="138"/>
      <c r="FFP11" s="138"/>
      <c r="FFS11" s="138"/>
      <c r="FFV11" s="138"/>
      <c r="FFY11" s="138"/>
      <c r="FGB11" s="138"/>
      <c r="FGE11" s="138"/>
      <c r="FGH11" s="138"/>
      <c r="FGK11" s="138"/>
      <c r="FGN11" s="138"/>
      <c r="FGQ11" s="138"/>
      <c r="FGT11" s="138"/>
      <c r="FGW11" s="138"/>
      <c r="FGZ11" s="138"/>
      <c r="FHC11" s="138"/>
      <c r="FHF11" s="138"/>
      <c r="FHI11" s="138"/>
      <c r="FHL11" s="138"/>
      <c r="FHO11" s="138"/>
      <c r="FHR11" s="138"/>
      <c r="FHU11" s="138"/>
      <c r="FHX11" s="138"/>
      <c r="FIA11" s="138"/>
      <c r="FID11" s="138"/>
      <c r="FIG11" s="138"/>
      <c r="FIJ11" s="138"/>
      <c r="FIM11" s="138"/>
      <c r="FIP11" s="138"/>
      <c r="FIS11" s="138"/>
      <c r="FIV11" s="138"/>
      <c r="FIY11" s="138"/>
      <c r="FJB11" s="138"/>
      <c r="FJE11" s="138"/>
      <c r="FJH11" s="138"/>
      <c r="FJK11" s="138"/>
      <c r="FJN11" s="138"/>
      <c r="FJQ11" s="138"/>
      <c r="FJT11" s="138"/>
      <c r="FJW11" s="138"/>
      <c r="FJZ11" s="138"/>
      <c r="FKC11" s="138"/>
      <c r="FKF11" s="138"/>
      <c r="FKI11" s="138"/>
      <c r="FKL11" s="138"/>
      <c r="FKO11" s="138"/>
      <c r="FKR11" s="138"/>
      <c r="FKU11" s="138"/>
      <c r="FKX11" s="138"/>
      <c r="FLA11" s="138"/>
      <c r="FLD11" s="138"/>
      <c r="FLG11" s="138"/>
      <c r="FLJ11" s="138"/>
      <c r="FLM11" s="138"/>
      <c r="FLP11" s="138"/>
      <c r="FLS11" s="138"/>
      <c r="FLV11" s="138"/>
      <c r="FLY11" s="138"/>
      <c r="FMB11" s="138"/>
      <c r="FME11" s="138"/>
      <c r="FMH11" s="138"/>
      <c r="FMK11" s="138"/>
      <c r="FMN11" s="138"/>
      <c r="FMQ11" s="138"/>
      <c r="FMT11" s="138"/>
      <c r="FMW11" s="138"/>
      <c r="FMZ11" s="138"/>
      <c r="FNC11" s="138"/>
      <c r="FNF11" s="138"/>
      <c r="FNI11" s="138"/>
      <c r="FNL11" s="138"/>
      <c r="FNO11" s="138"/>
      <c r="FNR11" s="138"/>
      <c r="FNU11" s="138"/>
      <c r="FNX11" s="138"/>
      <c r="FOA11" s="138"/>
      <c r="FOD11" s="138"/>
      <c r="FOG11" s="138"/>
      <c r="FOJ11" s="138"/>
      <c r="FOM11" s="138"/>
      <c r="FOP11" s="138"/>
      <c r="FOS11" s="138"/>
      <c r="FOV11" s="138"/>
      <c r="FOY11" s="138"/>
      <c r="FPB11" s="138"/>
      <c r="FPE11" s="138"/>
      <c r="FPH11" s="138"/>
      <c r="FPK11" s="138"/>
      <c r="FPN11" s="138"/>
      <c r="FPQ11" s="138"/>
      <c r="FPT11" s="138"/>
      <c r="FPW11" s="138"/>
      <c r="FPZ11" s="138"/>
      <c r="FQC11" s="138"/>
      <c r="FQF11" s="138"/>
      <c r="FQI11" s="138"/>
      <c r="FQL11" s="138"/>
      <c r="FQO11" s="138"/>
      <c r="FQR11" s="138"/>
      <c r="FQU11" s="138"/>
      <c r="FQX11" s="138"/>
      <c r="FRA11" s="138"/>
      <c r="FRD11" s="138"/>
      <c r="FRG11" s="138"/>
      <c r="FRJ11" s="138"/>
      <c r="FRM11" s="138"/>
      <c r="FRP11" s="138"/>
      <c r="FRS11" s="138"/>
      <c r="FRV11" s="138"/>
      <c r="FRY11" s="138"/>
      <c r="FSB11" s="138"/>
      <c r="FSE11" s="138"/>
      <c r="FSH11" s="138"/>
      <c r="FSK11" s="138"/>
      <c r="FSN11" s="138"/>
      <c r="FSQ11" s="138"/>
      <c r="FST11" s="138"/>
      <c r="FSW11" s="138"/>
      <c r="FSZ11" s="138"/>
      <c r="FTC11" s="138"/>
      <c r="FTF11" s="138"/>
      <c r="FTI11" s="138"/>
      <c r="FTL11" s="138"/>
      <c r="FTO11" s="138"/>
      <c r="FTR11" s="138"/>
      <c r="FTU11" s="138"/>
      <c r="FTX11" s="138"/>
      <c r="FUA11" s="138"/>
      <c r="FUD11" s="138"/>
      <c r="FUG11" s="138"/>
      <c r="FUJ11" s="138"/>
      <c r="FUM11" s="138"/>
      <c r="FUP11" s="138"/>
      <c r="FUS11" s="138"/>
      <c r="FUV11" s="138"/>
      <c r="FUY11" s="138"/>
      <c r="FVB11" s="138"/>
      <c r="FVE11" s="138"/>
      <c r="FVH11" s="138"/>
      <c r="FVK11" s="138"/>
      <c r="FVN11" s="138"/>
      <c r="FVQ11" s="138"/>
      <c r="FVT11" s="138"/>
      <c r="FVW11" s="138"/>
      <c r="FVZ11" s="138"/>
      <c r="FWC11" s="138"/>
      <c r="FWF11" s="138"/>
      <c r="FWI11" s="138"/>
      <c r="FWL11" s="138"/>
      <c r="FWO11" s="138"/>
      <c r="FWR11" s="138"/>
      <c r="FWU11" s="138"/>
      <c r="FWX11" s="138"/>
      <c r="FXA11" s="138"/>
      <c r="FXD11" s="138"/>
      <c r="FXG11" s="138"/>
      <c r="FXJ11" s="138"/>
      <c r="FXM11" s="138"/>
      <c r="FXP11" s="138"/>
      <c r="FXS11" s="138"/>
      <c r="FXV11" s="138"/>
      <c r="FXY11" s="138"/>
      <c r="FYB11" s="138"/>
      <c r="FYE11" s="138"/>
      <c r="FYH11" s="138"/>
      <c r="FYK11" s="138"/>
      <c r="FYN11" s="138"/>
      <c r="FYQ11" s="138"/>
      <c r="FYT11" s="138"/>
      <c r="FYW11" s="138"/>
      <c r="FYZ11" s="138"/>
      <c r="FZC11" s="138"/>
      <c r="FZF11" s="138"/>
      <c r="FZI11" s="138"/>
      <c r="FZL11" s="138"/>
      <c r="FZO11" s="138"/>
      <c r="FZR11" s="138"/>
      <c r="FZU11" s="138"/>
      <c r="FZX11" s="138"/>
      <c r="GAA11" s="138"/>
      <c r="GAD11" s="138"/>
      <c r="GAG11" s="138"/>
      <c r="GAJ11" s="138"/>
      <c r="GAM11" s="138"/>
      <c r="GAP11" s="138"/>
      <c r="GAS11" s="138"/>
      <c r="GAV11" s="138"/>
      <c r="GAY11" s="138"/>
      <c r="GBB11" s="138"/>
      <c r="GBE11" s="138"/>
      <c r="GBH11" s="138"/>
      <c r="GBK11" s="138"/>
      <c r="GBN11" s="138"/>
      <c r="GBQ11" s="138"/>
      <c r="GBT11" s="138"/>
      <c r="GBW11" s="138"/>
      <c r="GBZ11" s="138"/>
      <c r="GCC11" s="138"/>
      <c r="GCF11" s="138"/>
      <c r="GCI11" s="138"/>
      <c r="GCL11" s="138"/>
      <c r="GCO11" s="138"/>
      <c r="GCR11" s="138"/>
      <c r="GCU11" s="138"/>
      <c r="GCX11" s="138"/>
      <c r="GDA11" s="138"/>
      <c r="GDD11" s="138"/>
      <c r="GDG11" s="138"/>
      <c r="GDJ11" s="138"/>
      <c r="GDM11" s="138"/>
      <c r="GDP11" s="138"/>
      <c r="GDS11" s="138"/>
      <c r="GDV11" s="138"/>
      <c r="GDY11" s="138"/>
      <c r="GEB11" s="138"/>
      <c r="GEE11" s="138"/>
      <c r="GEH11" s="138"/>
      <c r="GEK11" s="138"/>
      <c r="GEN11" s="138"/>
      <c r="GEQ11" s="138"/>
      <c r="GET11" s="138"/>
      <c r="GEW11" s="138"/>
      <c r="GEZ11" s="138"/>
      <c r="GFC11" s="138"/>
      <c r="GFF11" s="138"/>
      <c r="GFI11" s="138"/>
      <c r="GFL11" s="138"/>
      <c r="GFO11" s="138"/>
      <c r="GFR11" s="138"/>
      <c r="GFU11" s="138"/>
      <c r="GFX11" s="138"/>
      <c r="GGA11" s="138"/>
      <c r="GGD11" s="138"/>
      <c r="GGG11" s="138"/>
      <c r="GGJ11" s="138"/>
      <c r="GGM11" s="138"/>
      <c r="GGP11" s="138"/>
      <c r="GGS11" s="138"/>
      <c r="GGV11" s="138"/>
      <c r="GGY11" s="138"/>
      <c r="GHB11" s="138"/>
      <c r="GHE11" s="138"/>
      <c r="GHH11" s="138"/>
      <c r="GHK11" s="138"/>
      <c r="GHN11" s="138"/>
      <c r="GHQ11" s="138"/>
      <c r="GHT11" s="138"/>
      <c r="GHW11" s="138"/>
      <c r="GHZ11" s="138"/>
      <c r="GIC11" s="138"/>
      <c r="GIF11" s="138"/>
      <c r="GII11" s="138"/>
      <c r="GIL11" s="138"/>
      <c r="GIO11" s="138"/>
      <c r="GIR11" s="138"/>
      <c r="GIU11" s="138"/>
      <c r="GIX11" s="138"/>
      <c r="GJA11" s="138"/>
      <c r="GJD11" s="138"/>
      <c r="GJG11" s="138"/>
      <c r="GJJ11" s="138"/>
      <c r="GJM11" s="138"/>
      <c r="GJP11" s="138"/>
      <c r="GJS11" s="138"/>
      <c r="GJV11" s="138"/>
      <c r="GJY11" s="138"/>
      <c r="GKB11" s="138"/>
      <c r="GKE11" s="138"/>
      <c r="GKH11" s="138"/>
      <c r="GKK11" s="138"/>
      <c r="GKN11" s="138"/>
      <c r="GKQ11" s="138"/>
      <c r="GKT11" s="138"/>
      <c r="GKW11" s="138"/>
      <c r="GKZ11" s="138"/>
      <c r="GLC11" s="138"/>
      <c r="GLF11" s="138"/>
      <c r="GLI11" s="138"/>
      <c r="GLL11" s="138"/>
      <c r="GLO11" s="138"/>
      <c r="GLR11" s="138"/>
      <c r="GLU11" s="138"/>
      <c r="GLX11" s="138"/>
      <c r="GMA11" s="138"/>
      <c r="GMD11" s="138"/>
      <c r="GMG11" s="138"/>
      <c r="GMJ11" s="138"/>
      <c r="GMM11" s="138"/>
      <c r="GMP11" s="138"/>
      <c r="GMS11" s="138"/>
      <c r="GMV11" s="138"/>
      <c r="GMY11" s="138"/>
      <c r="GNB11" s="138"/>
      <c r="GNE11" s="138"/>
      <c r="GNH11" s="138"/>
      <c r="GNK11" s="138"/>
      <c r="GNN11" s="138"/>
      <c r="GNQ11" s="138"/>
      <c r="GNT11" s="138"/>
      <c r="GNW11" s="138"/>
      <c r="GNZ11" s="138"/>
      <c r="GOC11" s="138"/>
      <c r="GOF11" s="138"/>
      <c r="GOI11" s="138"/>
      <c r="GOL11" s="138"/>
      <c r="GOO11" s="138"/>
      <c r="GOR11" s="138"/>
      <c r="GOU11" s="138"/>
      <c r="GOX11" s="138"/>
      <c r="GPA11" s="138"/>
      <c r="GPD11" s="138"/>
      <c r="GPG11" s="138"/>
      <c r="GPJ11" s="138"/>
      <c r="GPM11" s="138"/>
      <c r="GPP11" s="138"/>
      <c r="GPS11" s="138"/>
      <c r="GPV11" s="138"/>
      <c r="GPY11" s="138"/>
      <c r="GQB11" s="138"/>
      <c r="GQE11" s="138"/>
      <c r="GQH11" s="138"/>
      <c r="GQK11" s="138"/>
      <c r="GQN11" s="138"/>
      <c r="GQQ11" s="138"/>
      <c r="GQT11" s="138"/>
      <c r="GQW11" s="138"/>
      <c r="GQZ11" s="138"/>
      <c r="GRC11" s="138"/>
      <c r="GRF11" s="138"/>
      <c r="GRI11" s="138"/>
      <c r="GRL11" s="138"/>
      <c r="GRO11" s="138"/>
      <c r="GRR11" s="138"/>
      <c r="GRU11" s="138"/>
      <c r="GRX11" s="138"/>
      <c r="GSA11" s="138"/>
      <c r="GSD11" s="138"/>
      <c r="GSG11" s="138"/>
      <c r="GSJ11" s="138"/>
      <c r="GSM11" s="138"/>
      <c r="GSP11" s="138"/>
      <c r="GSS11" s="138"/>
      <c r="GSV11" s="138"/>
      <c r="GSY11" s="138"/>
      <c r="GTB11" s="138"/>
      <c r="GTE11" s="138"/>
      <c r="GTH11" s="138"/>
      <c r="GTK11" s="138"/>
      <c r="GTN11" s="138"/>
      <c r="GTQ11" s="138"/>
      <c r="GTT11" s="138"/>
      <c r="GTW11" s="138"/>
      <c r="GTZ11" s="138"/>
      <c r="GUC11" s="138"/>
      <c r="GUF11" s="138"/>
      <c r="GUI11" s="138"/>
      <c r="GUL11" s="138"/>
      <c r="GUO11" s="138"/>
      <c r="GUR11" s="138"/>
      <c r="GUU11" s="138"/>
      <c r="GUX11" s="138"/>
      <c r="GVA11" s="138"/>
      <c r="GVD11" s="138"/>
      <c r="GVG11" s="138"/>
      <c r="GVJ11" s="138"/>
      <c r="GVM11" s="138"/>
      <c r="GVP11" s="138"/>
      <c r="GVS11" s="138"/>
      <c r="GVV11" s="138"/>
      <c r="GVY11" s="138"/>
      <c r="GWB11" s="138"/>
      <c r="GWE11" s="138"/>
      <c r="GWH11" s="138"/>
      <c r="GWK11" s="138"/>
      <c r="GWN11" s="138"/>
      <c r="GWQ11" s="138"/>
      <c r="GWT11" s="138"/>
      <c r="GWW11" s="138"/>
      <c r="GWZ11" s="138"/>
      <c r="GXC11" s="138"/>
      <c r="GXF11" s="138"/>
      <c r="GXI11" s="138"/>
      <c r="GXL11" s="138"/>
      <c r="GXO11" s="138"/>
      <c r="GXR11" s="138"/>
      <c r="GXU11" s="138"/>
      <c r="GXX11" s="138"/>
      <c r="GYA11" s="138"/>
      <c r="GYD11" s="138"/>
      <c r="GYG11" s="138"/>
      <c r="GYJ11" s="138"/>
      <c r="GYM11" s="138"/>
      <c r="GYP11" s="138"/>
      <c r="GYS11" s="138"/>
      <c r="GYV11" s="138"/>
      <c r="GYY11" s="138"/>
      <c r="GZB11" s="138"/>
      <c r="GZE11" s="138"/>
      <c r="GZH11" s="138"/>
      <c r="GZK11" s="138"/>
      <c r="GZN11" s="138"/>
      <c r="GZQ11" s="138"/>
      <c r="GZT11" s="138"/>
      <c r="GZW11" s="138"/>
      <c r="GZZ11" s="138"/>
      <c r="HAC11" s="138"/>
      <c r="HAF11" s="138"/>
      <c r="HAI11" s="138"/>
      <c r="HAL11" s="138"/>
      <c r="HAO11" s="138"/>
      <c r="HAR11" s="138"/>
      <c r="HAU11" s="138"/>
      <c r="HAX11" s="138"/>
      <c r="HBA11" s="138"/>
      <c r="HBD11" s="138"/>
      <c r="HBG11" s="138"/>
      <c r="HBJ11" s="138"/>
      <c r="HBM11" s="138"/>
      <c r="HBP11" s="138"/>
      <c r="HBS11" s="138"/>
      <c r="HBV11" s="138"/>
      <c r="HBY11" s="138"/>
      <c r="HCB11" s="138"/>
      <c r="HCE11" s="138"/>
      <c r="HCH11" s="138"/>
      <c r="HCK11" s="138"/>
      <c r="HCN11" s="138"/>
      <c r="HCQ11" s="138"/>
      <c r="HCT11" s="138"/>
      <c r="HCW11" s="138"/>
      <c r="HCZ11" s="138"/>
      <c r="HDC11" s="138"/>
      <c r="HDF11" s="138"/>
      <c r="HDI11" s="138"/>
      <c r="HDL11" s="138"/>
      <c r="HDO11" s="138"/>
      <c r="HDR11" s="138"/>
      <c r="HDU11" s="138"/>
      <c r="HDX11" s="138"/>
      <c r="HEA11" s="138"/>
      <c r="HED11" s="138"/>
      <c r="HEG11" s="138"/>
      <c r="HEJ11" s="138"/>
      <c r="HEM11" s="138"/>
      <c r="HEP11" s="138"/>
      <c r="HES11" s="138"/>
      <c r="HEV11" s="138"/>
      <c r="HEY11" s="138"/>
      <c r="HFB11" s="138"/>
      <c r="HFE11" s="138"/>
      <c r="HFH11" s="138"/>
      <c r="HFK11" s="138"/>
      <c r="HFN11" s="138"/>
      <c r="HFQ11" s="138"/>
      <c r="HFT11" s="138"/>
      <c r="HFW11" s="138"/>
      <c r="HFZ11" s="138"/>
      <c r="HGC11" s="138"/>
      <c r="HGF11" s="138"/>
      <c r="HGI11" s="138"/>
      <c r="HGL11" s="138"/>
      <c r="HGO11" s="138"/>
      <c r="HGR11" s="138"/>
      <c r="HGU11" s="138"/>
      <c r="HGX11" s="138"/>
      <c r="HHA11" s="138"/>
      <c r="HHD11" s="138"/>
      <c r="HHG11" s="138"/>
      <c r="HHJ11" s="138"/>
      <c r="HHM11" s="138"/>
      <c r="HHP11" s="138"/>
      <c r="HHS11" s="138"/>
      <c r="HHV11" s="138"/>
      <c r="HHY11" s="138"/>
      <c r="HIB11" s="138"/>
      <c r="HIE11" s="138"/>
      <c r="HIH11" s="138"/>
      <c r="HIK11" s="138"/>
      <c r="HIN11" s="138"/>
      <c r="HIQ11" s="138"/>
      <c r="HIT11" s="138"/>
      <c r="HIW11" s="138"/>
      <c r="HIZ11" s="138"/>
      <c r="HJC11" s="138"/>
      <c r="HJF11" s="138"/>
      <c r="HJI11" s="138"/>
      <c r="HJL11" s="138"/>
      <c r="HJO11" s="138"/>
      <c r="HJR11" s="138"/>
      <c r="HJU11" s="138"/>
      <c r="HJX11" s="138"/>
      <c r="HKA11" s="138"/>
      <c r="HKD11" s="138"/>
      <c r="HKG11" s="138"/>
      <c r="HKJ11" s="138"/>
      <c r="HKM11" s="138"/>
      <c r="HKP11" s="138"/>
      <c r="HKS11" s="138"/>
      <c r="HKV11" s="138"/>
      <c r="HKY11" s="138"/>
      <c r="HLB11" s="138"/>
      <c r="HLE11" s="138"/>
      <c r="HLH11" s="138"/>
      <c r="HLK11" s="138"/>
      <c r="HLN11" s="138"/>
      <c r="HLQ11" s="138"/>
      <c r="HLT11" s="138"/>
      <c r="HLW11" s="138"/>
      <c r="HLZ11" s="138"/>
      <c r="HMC11" s="138"/>
      <c r="HMF11" s="138"/>
      <c r="HMI11" s="138"/>
      <c r="HML11" s="138"/>
      <c r="HMO11" s="138"/>
      <c r="HMR11" s="138"/>
      <c r="HMU11" s="138"/>
      <c r="HMX11" s="138"/>
      <c r="HNA11" s="138"/>
      <c r="HND11" s="138"/>
      <c r="HNG11" s="138"/>
      <c r="HNJ11" s="138"/>
      <c r="HNM11" s="138"/>
      <c r="HNP11" s="138"/>
      <c r="HNS11" s="138"/>
      <c r="HNV11" s="138"/>
      <c r="HNY11" s="138"/>
      <c r="HOB11" s="138"/>
      <c r="HOE11" s="138"/>
      <c r="HOH11" s="138"/>
      <c r="HOK11" s="138"/>
      <c r="HON11" s="138"/>
      <c r="HOQ11" s="138"/>
      <c r="HOT11" s="138"/>
      <c r="HOW11" s="138"/>
      <c r="HOZ11" s="138"/>
      <c r="HPC11" s="138"/>
      <c r="HPF11" s="138"/>
      <c r="HPI11" s="138"/>
      <c r="HPL11" s="138"/>
      <c r="HPO11" s="138"/>
      <c r="HPR11" s="138"/>
      <c r="HPU11" s="138"/>
      <c r="HPX11" s="138"/>
      <c r="HQA11" s="138"/>
      <c r="HQD11" s="138"/>
      <c r="HQG11" s="138"/>
      <c r="HQJ11" s="138"/>
      <c r="HQM11" s="138"/>
      <c r="HQP11" s="138"/>
      <c r="HQS11" s="138"/>
      <c r="HQV11" s="138"/>
      <c r="HQY11" s="138"/>
      <c r="HRB11" s="138"/>
      <c r="HRE11" s="138"/>
      <c r="HRH11" s="138"/>
      <c r="HRK11" s="138"/>
      <c r="HRN11" s="138"/>
      <c r="HRQ11" s="138"/>
      <c r="HRT11" s="138"/>
      <c r="HRW11" s="138"/>
      <c r="HRZ11" s="138"/>
      <c r="HSC11" s="138"/>
      <c r="HSF11" s="138"/>
      <c r="HSI11" s="138"/>
      <c r="HSL11" s="138"/>
      <c r="HSO11" s="138"/>
      <c r="HSR11" s="138"/>
      <c r="HSU11" s="138"/>
      <c r="HSX11" s="138"/>
      <c r="HTA11" s="138"/>
      <c r="HTD11" s="138"/>
      <c r="HTG11" s="138"/>
      <c r="HTJ11" s="138"/>
      <c r="HTM11" s="138"/>
      <c r="HTP11" s="138"/>
      <c r="HTS11" s="138"/>
      <c r="HTV11" s="138"/>
      <c r="HTY11" s="138"/>
      <c r="HUB11" s="138"/>
      <c r="HUE11" s="138"/>
      <c r="HUH11" s="138"/>
      <c r="HUK11" s="138"/>
      <c r="HUN11" s="138"/>
      <c r="HUQ11" s="138"/>
      <c r="HUT11" s="138"/>
      <c r="HUW11" s="138"/>
      <c r="HUZ11" s="138"/>
      <c r="HVC11" s="138"/>
      <c r="HVF11" s="138"/>
      <c r="HVI11" s="138"/>
      <c r="HVL11" s="138"/>
      <c r="HVO11" s="138"/>
      <c r="HVR11" s="138"/>
      <c r="HVU11" s="138"/>
      <c r="HVX11" s="138"/>
      <c r="HWA11" s="138"/>
      <c r="HWD11" s="138"/>
      <c r="HWG11" s="138"/>
      <c r="HWJ11" s="138"/>
      <c r="HWM11" s="138"/>
      <c r="HWP11" s="138"/>
      <c r="HWS11" s="138"/>
      <c r="HWV11" s="138"/>
      <c r="HWY11" s="138"/>
      <c r="HXB11" s="138"/>
      <c r="HXE11" s="138"/>
      <c r="HXH11" s="138"/>
      <c r="HXK11" s="138"/>
      <c r="HXN11" s="138"/>
      <c r="HXQ11" s="138"/>
      <c r="HXT11" s="138"/>
      <c r="HXW11" s="138"/>
      <c r="HXZ11" s="138"/>
      <c r="HYC11" s="138"/>
      <c r="HYF11" s="138"/>
      <c r="HYI11" s="138"/>
      <c r="HYL11" s="138"/>
      <c r="HYO11" s="138"/>
      <c r="HYR11" s="138"/>
      <c r="HYU11" s="138"/>
      <c r="HYX11" s="138"/>
      <c r="HZA11" s="138"/>
      <c r="HZD11" s="138"/>
      <c r="HZG11" s="138"/>
      <c r="HZJ11" s="138"/>
      <c r="HZM11" s="138"/>
      <c r="HZP11" s="138"/>
      <c r="HZS11" s="138"/>
      <c r="HZV11" s="138"/>
      <c r="HZY11" s="138"/>
      <c r="IAB11" s="138"/>
      <c r="IAE11" s="138"/>
      <c r="IAH11" s="138"/>
      <c r="IAK11" s="138"/>
      <c r="IAN11" s="138"/>
      <c r="IAQ11" s="138"/>
      <c r="IAT11" s="138"/>
      <c r="IAW11" s="138"/>
      <c r="IAZ11" s="138"/>
      <c r="IBC11" s="138"/>
      <c r="IBF11" s="138"/>
      <c r="IBI11" s="138"/>
      <c r="IBL11" s="138"/>
      <c r="IBO11" s="138"/>
      <c r="IBR11" s="138"/>
      <c r="IBU11" s="138"/>
      <c r="IBX11" s="138"/>
      <c r="ICA11" s="138"/>
      <c r="ICD11" s="138"/>
      <c r="ICG11" s="138"/>
      <c r="ICJ11" s="138"/>
      <c r="ICM11" s="138"/>
      <c r="ICP11" s="138"/>
      <c r="ICS11" s="138"/>
      <c r="ICV11" s="138"/>
      <c r="ICY11" s="138"/>
      <c r="IDB11" s="138"/>
      <c r="IDE11" s="138"/>
      <c r="IDH11" s="138"/>
      <c r="IDK11" s="138"/>
      <c r="IDN11" s="138"/>
      <c r="IDQ11" s="138"/>
      <c r="IDT11" s="138"/>
      <c r="IDW11" s="138"/>
      <c r="IDZ11" s="138"/>
      <c r="IEC11" s="138"/>
      <c r="IEF11" s="138"/>
      <c r="IEI11" s="138"/>
      <c r="IEL11" s="138"/>
      <c r="IEO11" s="138"/>
      <c r="IER11" s="138"/>
      <c r="IEU11" s="138"/>
      <c r="IEX11" s="138"/>
      <c r="IFA11" s="138"/>
      <c r="IFD11" s="138"/>
      <c r="IFG11" s="138"/>
      <c r="IFJ11" s="138"/>
      <c r="IFM11" s="138"/>
      <c r="IFP11" s="138"/>
      <c r="IFS11" s="138"/>
      <c r="IFV11" s="138"/>
      <c r="IFY11" s="138"/>
      <c r="IGB11" s="138"/>
      <c r="IGE11" s="138"/>
      <c r="IGH11" s="138"/>
      <c r="IGK11" s="138"/>
      <c r="IGN11" s="138"/>
      <c r="IGQ11" s="138"/>
      <c r="IGT11" s="138"/>
      <c r="IGW11" s="138"/>
      <c r="IGZ11" s="138"/>
      <c r="IHC11" s="138"/>
      <c r="IHF11" s="138"/>
      <c r="IHI11" s="138"/>
      <c r="IHL11" s="138"/>
      <c r="IHO11" s="138"/>
      <c r="IHR11" s="138"/>
      <c r="IHU11" s="138"/>
      <c r="IHX11" s="138"/>
      <c r="IIA11" s="138"/>
      <c r="IID11" s="138"/>
      <c r="IIG11" s="138"/>
      <c r="IIJ11" s="138"/>
      <c r="IIM11" s="138"/>
      <c r="IIP11" s="138"/>
      <c r="IIS11" s="138"/>
      <c r="IIV11" s="138"/>
      <c r="IIY11" s="138"/>
      <c r="IJB11" s="138"/>
      <c r="IJE11" s="138"/>
      <c r="IJH11" s="138"/>
      <c r="IJK11" s="138"/>
      <c r="IJN11" s="138"/>
      <c r="IJQ11" s="138"/>
      <c r="IJT11" s="138"/>
      <c r="IJW11" s="138"/>
      <c r="IJZ11" s="138"/>
      <c r="IKC11" s="138"/>
      <c r="IKF11" s="138"/>
      <c r="IKI11" s="138"/>
      <c r="IKL11" s="138"/>
      <c r="IKO11" s="138"/>
      <c r="IKR11" s="138"/>
      <c r="IKU11" s="138"/>
      <c r="IKX11" s="138"/>
      <c r="ILA11" s="138"/>
      <c r="ILD11" s="138"/>
      <c r="ILG11" s="138"/>
      <c r="ILJ11" s="138"/>
      <c r="ILM11" s="138"/>
      <c r="ILP11" s="138"/>
      <c r="ILS11" s="138"/>
      <c r="ILV11" s="138"/>
      <c r="ILY11" s="138"/>
      <c r="IMB11" s="138"/>
      <c r="IME11" s="138"/>
      <c r="IMH11" s="138"/>
      <c r="IMK11" s="138"/>
      <c r="IMN11" s="138"/>
      <c r="IMQ11" s="138"/>
      <c r="IMT11" s="138"/>
      <c r="IMW11" s="138"/>
      <c r="IMZ11" s="138"/>
      <c r="INC11" s="138"/>
      <c r="INF11" s="138"/>
      <c r="INI11" s="138"/>
      <c r="INL11" s="138"/>
      <c r="INO11" s="138"/>
      <c r="INR11" s="138"/>
      <c r="INU11" s="138"/>
      <c r="INX11" s="138"/>
      <c r="IOA11" s="138"/>
      <c r="IOD11" s="138"/>
      <c r="IOG11" s="138"/>
      <c r="IOJ11" s="138"/>
      <c r="IOM11" s="138"/>
      <c r="IOP11" s="138"/>
      <c r="IOS11" s="138"/>
      <c r="IOV11" s="138"/>
      <c r="IOY11" s="138"/>
      <c r="IPB11" s="138"/>
      <c r="IPE11" s="138"/>
      <c r="IPH11" s="138"/>
      <c r="IPK11" s="138"/>
      <c r="IPN11" s="138"/>
      <c r="IPQ11" s="138"/>
      <c r="IPT11" s="138"/>
      <c r="IPW11" s="138"/>
      <c r="IPZ11" s="138"/>
      <c r="IQC11" s="138"/>
      <c r="IQF11" s="138"/>
      <c r="IQI11" s="138"/>
      <c r="IQL11" s="138"/>
      <c r="IQO11" s="138"/>
      <c r="IQR11" s="138"/>
      <c r="IQU11" s="138"/>
      <c r="IQX11" s="138"/>
      <c r="IRA11" s="138"/>
      <c r="IRD11" s="138"/>
      <c r="IRG11" s="138"/>
      <c r="IRJ11" s="138"/>
      <c r="IRM11" s="138"/>
      <c r="IRP11" s="138"/>
      <c r="IRS11" s="138"/>
      <c r="IRV11" s="138"/>
      <c r="IRY11" s="138"/>
      <c r="ISB11" s="138"/>
      <c r="ISE11" s="138"/>
      <c r="ISH11" s="138"/>
      <c r="ISK11" s="138"/>
      <c r="ISN11" s="138"/>
      <c r="ISQ11" s="138"/>
      <c r="IST11" s="138"/>
      <c r="ISW11" s="138"/>
      <c r="ISZ11" s="138"/>
      <c r="ITC11" s="138"/>
      <c r="ITF11" s="138"/>
      <c r="ITI11" s="138"/>
      <c r="ITL11" s="138"/>
      <c r="ITO11" s="138"/>
      <c r="ITR11" s="138"/>
      <c r="ITU11" s="138"/>
      <c r="ITX11" s="138"/>
      <c r="IUA11" s="138"/>
      <c r="IUD11" s="138"/>
      <c r="IUG11" s="138"/>
      <c r="IUJ11" s="138"/>
      <c r="IUM11" s="138"/>
      <c r="IUP11" s="138"/>
      <c r="IUS11" s="138"/>
      <c r="IUV11" s="138"/>
      <c r="IUY11" s="138"/>
      <c r="IVB11" s="138"/>
      <c r="IVE11" s="138"/>
      <c r="IVH11" s="138"/>
      <c r="IVK11" s="138"/>
      <c r="IVN11" s="138"/>
      <c r="IVQ11" s="138"/>
      <c r="IVT11" s="138"/>
      <c r="IVW11" s="138"/>
      <c r="IVZ11" s="138"/>
      <c r="IWC11" s="138"/>
      <c r="IWF11" s="138"/>
      <c r="IWI11" s="138"/>
      <c r="IWL11" s="138"/>
      <c r="IWO11" s="138"/>
      <c r="IWR11" s="138"/>
      <c r="IWU11" s="138"/>
      <c r="IWX11" s="138"/>
      <c r="IXA11" s="138"/>
      <c r="IXD11" s="138"/>
      <c r="IXG11" s="138"/>
      <c r="IXJ11" s="138"/>
      <c r="IXM11" s="138"/>
      <c r="IXP11" s="138"/>
      <c r="IXS11" s="138"/>
      <c r="IXV11" s="138"/>
      <c r="IXY11" s="138"/>
      <c r="IYB11" s="138"/>
      <c r="IYE11" s="138"/>
      <c r="IYH11" s="138"/>
      <c r="IYK11" s="138"/>
      <c r="IYN11" s="138"/>
      <c r="IYQ11" s="138"/>
      <c r="IYT11" s="138"/>
      <c r="IYW11" s="138"/>
      <c r="IYZ11" s="138"/>
      <c r="IZC11" s="138"/>
      <c r="IZF11" s="138"/>
      <c r="IZI11" s="138"/>
      <c r="IZL11" s="138"/>
      <c r="IZO11" s="138"/>
      <c r="IZR11" s="138"/>
      <c r="IZU11" s="138"/>
      <c r="IZX11" s="138"/>
      <c r="JAA11" s="138"/>
      <c r="JAD11" s="138"/>
      <c r="JAG11" s="138"/>
      <c r="JAJ11" s="138"/>
      <c r="JAM11" s="138"/>
      <c r="JAP11" s="138"/>
      <c r="JAS11" s="138"/>
      <c r="JAV11" s="138"/>
      <c r="JAY11" s="138"/>
      <c r="JBB11" s="138"/>
      <c r="JBE11" s="138"/>
      <c r="JBH11" s="138"/>
      <c r="JBK11" s="138"/>
      <c r="JBN11" s="138"/>
      <c r="JBQ11" s="138"/>
      <c r="JBT11" s="138"/>
      <c r="JBW11" s="138"/>
      <c r="JBZ11" s="138"/>
      <c r="JCC11" s="138"/>
      <c r="JCF11" s="138"/>
      <c r="JCI11" s="138"/>
      <c r="JCL11" s="138"/>
      <c r="JCO11" s="138"/>
      <c r="JCR11" s="138"/>
      <c r="JCU11" s="138"/>
      <c r="JCX11" s="138"/>
      <c r="JDA11" s="138"/>
      <c r="JDD11" s="138"/>
      <c r="JDG11" s="138"/>
      <c r="JDJ11" s="138"/>
      <c r="JDM11" s="138"/>
      <c r="JDP11" s="138"/>
      <c r="JDS11" s="138"/>
      <c r="JDV11" s="138"/>
      <c r="JDY11" s="138"/>
      <c r="JEB11" s="138"/>
      <c r="JEE11" s="138"/>
      <c r="JEH11" s="138"/>
      <c r="JEK11" s="138"/>
      <c r="JEN11" s="138"/>
      <c r="JEQ11" s="138"/>
      <c r="JET11" s="138"/>
      <c r="JEW11" s="138"/>
      <c r="JEZ11" s="138"/>
      <c r="JFC11" s="138"/>
      <c r="JFF11" s="138"/>
      <c r="JFI11" s="138"/>
      <c r="JFL11" s="138"/>
      <c r="JFO11" s="138"/>
      <c r="JFR11" s="138"/>
      <c r="JFU11" s="138"/>
      <c r="JFX11" s="138"/>
      <c r="JGA11" s="138"/>
      <c r="JGD11" s="138"/>
      <c r="JGG11" s="138"/>
      <c r="JGJ11" s="138"/>
      <c r="JGM11" s="138"/>
      <c r="JGP11" s="138"/>
      <c r="JGS11" s="138"/>
      <c r="JGV11" s="138"/>
      <c r="JGY11" s="138"/>
      <c r="JHB11" s="138"/>
      <c r="JHE11" s="138"/>
      <c r="JHH11" s="138"/>
      <c r="JHK11" s="138"/>
      <c r="JHN11" s="138"/>
      <c r="JHQ11" s="138"/>
      <c r="JHT11" s="138"/>
      <c r="JHW11" s="138"/>
      <c r="JHZ11" s="138"/>
      <c r="JIC11" s="138"/>
      <c r="JIF11" s="138"/>
      <c r="JII11" s="138"/>
      <c r="JIL11" s="138"/>
      <c r="JIO11" s="138"/>
      <c r="JIR11" s="138"/>
      <c r="JIU11" s="138"/>
      <c r="JIX11" s="138"/>
      <c r="JJA11" s="138"/>
      <c r="JJD11" s="138"/>
      <c r="JJG11" s="138"/>
      <c r="JJJ11" s="138"/>
      <c r="JJM11" s="138"/>
      <c r="JJP11" s="138"/>
      <c r="JJS11" s="138"/>
      <c r="JJV11" s="138"/>
      <c r="JJY11" s="138"/>
      <c r="JKB11" s="138"/>
      <c r="JKE11" s="138"/>
      <c r="JKH11" s="138"/>
      <c r="JKK11" s="138"/>
      <c r="JKN11" s="138"/>
      <c r="JKQ11" s="138"/>
      <c r="JKT11" s="138"/>
      <c r="JKW11" s="138"/>
      <c r="JKZ11" s="138"/>
      <c r="JLC11" s="138"/>
      <c r="JLF11" s="138"/>
      <c r="JLI11" s="138"/>
      <c r="JLL11" s="138"/>
      <c r="JLO11" s="138"/>
      <c r="JLR11" s="138"/>
      <c r="JLU11" s="138"/>
      <c r="JLX11" s="138"/>
      <c r="JMA11" s="138"/>
      <c r="JMD11" s="138"/>
      <c r="JMG11" s="138"/>
      <c r="JMJ11" s="138"/>
      <c r="JMM11" s="138"/>
      <c r="JMP11" s="138"/>
      <c r="JMS11" s="138"/>
      <c r="JMV11" s="138"/>
      <c r="JMY11" s="138"/>
      <c r="JNB11" s="138"/>
      <c r="JNE11" s="138"/>
      <c r="JNH11" s="138"/>
      <c r="JNK11" s="138"/>
      <c r="JNN11" s="138"/>
      <c r="JNQ11" s="138"/>
      <c r="JNT11" s="138"/>
      <c r="JNW11" s="138"/>
      <c r="JNZ11" s="138"/>
      <c r="JOC11" s="138"/>
      <c r="JOF11" s="138"/>
      <c r="JOI11" s="138"/>
      <c r="JOL11" s="138"/>
      <c r="JOO11" s="138"/>
      <c r="JOR11" s="138"/>
      <c r="JOU11" s="138"/>
      <c r="JOX11" s="138"/>
      <c r="JPA11" s="138"/>
      <c r="JPD11" s="138"/>
      <c r="JPG11" s="138"/>
      <c r="JPJ11" s="138"/>
      <c r="JPM11" s="138"/>
      <c r="JPP11" s="138"/>
      <c r="JPS11" s="138"/>
      <c r="JPV11" s="138"/>
      <c r="JPY11" s="138"/>
      <c r="JQB11" s="138"/>
      <c r="JQE11" s="138"/>
      <c r="JQH11" s="138"/>
      <c r="JQK11" s="138"/>
      <c r="JQN11" s="138"/>
      <c r="JQQ11" s="138"/>
      <c r="JQT11" s="138"/>
      <c r="JQW11" s="138"/>
      <c r="JQZ11" s="138"/>
      <c r="JRC11" s="138"/>
      <c r="JRF11" s="138"/>
      <c r="JRI11" s="138"/>
      <c r="JRL11" s="138"/>
      <c r="JRO11" s="138"/>
      <c r="JRR11" s="138"/>
      <c r="JRU11" s="138"/>
      <c r="JRX11" s="138"/>
      <c r="JSA11" s="138"/>
      <c r="JSD11" s="138"/>
      <c r="JSG11" s="138"/>
      <c r="JSJ11" s="138"/>
      <c r="JSM11" s="138"/>
      <c r="JSP11" s="138"/>
      <c r="JSS11" s="138"/>
      <c r="JSV11" s="138"/>
      <c r="JSY11" s="138"/>
      <c r="JTB11" s="138"/>
      <c r="JTE11" s="138"/>
      <c r="JTH11" s="138"/>
      <c r="JTK11" s="138"/>
      <c r="JTN11" s="138"/>
      <c r="JTQ11" s="138"/>
      <c r="JTT11" s="138"/>
      <c r="JTW11" s="138"/>
      <c r="JTZ11" s="138"/>
      <c r="JUC11" s="138"/>
      <c r="JUF11" s="138"/>
      <c r="JUI11" s="138"/>
      <c r="JUL11" s="138"/>
      <c r="JUO11" s="138"/>
      <c r="JUR11" s="138"/>
      <c r="JUU11" s="138"/>
      <c r="JUX11" s="138"/>
      <c r="JVA11" s="138"/>
      <c r="JVD11" s="138"/>
      <c r="JVG11" s="138"/>
      <c r="JVJ11" s="138"/>
      <c r="JVM11" s="138"/>
      <c r="JVP11" s="138"/>
      <c r="JVS11" s="138"/>
      <c r="JVV11" s="138"/>
      <c r="JVY11" s="138"/>
      <c r="JWB11" s="138"/>
      <c r="JWE11" s="138"/>
      <c r="JWH11" s="138"/>
      <c r="JWK11" s="138"/>
      <c r="JWN11" s="138"/>
      <c r="JWQ11" s="138"/>
      <c r="JWT11" s="138"/>
      <c r="JWW11" s="138"/>
      <c r="JWZ11" s="138"/>
      <c r="JXC11" s="138"/>
      <c r="JXF11" s="138"/>
      <c r="JXI11" s="138"/>
      <c r="JXL11" s="138"/>
      <c r="JXO11" s="138"/>
      <c r="JXR11" s="138"/>
      <c r="JXU11" s="138"/>
      <c r="JXX11" s="138"/>
      <c r="JYA11" s="138"/>
      <c r="JYD11" s="138"/>
      <c r="JYG11" s="138"/>
      <c r="JYJ11" s="138"/>
      <c r="JYM11" s="138"/>
      <c r="JYP11" s="138"/>
      <c r="JYS11" s="138"/>
      <c r="JYV11" s="138"/>
      <c r="JYY11" s="138"/>
      <c r="JZB11" s="138"/>
      <c r="JZE11" s="138"/>
      <c r="JZH11" s="138"/>
      <c r="JZK11" s="138"/>
      <c r="JZN11" s="138"/>
      <c r="JZQ11" s="138"/>
      <c r="JZT11" s="138"/>
      <c r="JZW11" s="138"/>
      <c r="JZZ11" s="138"/>
      <c r="KAC11" s="138"/>
      <c r="KAF11" s="138"/>
      <c r="KAI11" s="138"/>
      <c r="KAL11" s="138"/>
      <c r="KAO11" s="138"/>
      <c r="KAR11" s="138"/>
      <c r="KAU11" s="138"/>
      <c r="KAX11" s="138"/>
      <c r="KBA11" s="138"/>
      <c r="KBD11" s="138"/>
      <c r="KBG11" s="138"/>
      <c r="KBJ11" s="138"/>
      <c r="KBM11" s="138"/>
      <c r="KBP11" s="138"/>
      <c r="KBS11" s="138"/>
      <c r="KBV11" s="138"/>
      <c r="KBY11" s="138"/>
      <c r="KCB11" s="138"/>
      <c r="KCE11" s="138"/>
      <c r="KCH11" s="138"/>
      <c r="KCK11" s="138"/>
      <c r="KCN11" s="138"/>
      <c r="KCQ11" s="138"/>
      <c r="KCT11" s="138"/>
      <c r="KCW11" s="138"/>
      <c r="KCZ11" s="138"/>
      <c r="KDC11" s="138"/>
      <c r="KDF11" s="138"/>
      <c r="KDI11" s="138"/>
      <c r="KDL11" s="138"/>
      <c r="KDO11" s="138"/>
      <c r="KDR11" s="138"/>
      <c r="KDU11" s="138"/>
      <c r="KDX11" s="138"/>
      <c r="KEA11" s="138"/>
      <c r="KED11" s="138"/>
      <c r="KEG11" s="138"/>
      <c r="KEJ11" s="138"/>
      <c r="KEM11" s="138"/>
      <c r="KEP11" s="138"/>
      <c r="KES11" s="138"/>
      <c r="KEV11" s="138"/>
      <c r="KEY11" s="138"/>
      <c r="KFB11" s="138"/>
      <c r="KFE11" s="138"/>
      <c r="KFH11" s="138"/>
      <c r="KFK11" s="138"/>
      <c r="KFN11" s="138"/>
      <c r="KFQ11" s="138"/>
      <c r="KFT11" s="138"/>
      <c r="KFW11" s="138"/>
      <c r="KFZ11" s="138"/>
      <c r="KGC11" s="138"/>
      <c r="KGF11" s="138"/>
      <c r="KGI11" s="138"/>
      <c r="KGL11" s="138"/>
      <c r="KGO11" s="138"/>
      <c r="KGR11" s="138"/>
      <c r="KGU11" s="138"/>
      <c r="KGX11" s="138"/>
      <c r="KHA11" s="138"/>
      <c r="KHD11" s="138"/>
      <c r="KHG11" s="138"/>
      <c r="KHJ11" s="138"/>
      <c r="KHM11" s="138"/>
      <c r="KHP11" s="138"/>
      <c r="KHS11" s="138"/>
      <c r="KHV11" s="138"/>
      <c r="KHY11" s="138"/>
      <c r="KIB11" s="138"/>
      <c r="KIE11" s="138"/>
      <c r="KIH11" s="138"/>
      <c r="KIK11" s="138"/>
      <c r="KIN11" s="138"/>
      <c r="KIQ11" s="138"/>
      <c r="KIT11" s="138"/>
      <c r="KIW11" s="138"/>
      <c r="KIZ11" s="138"/>
      <c r="KJC11" s="138"/>
      <c r="KJF11" s="138"/>
      <c r="KJI11" s="138"/>
      <c r="KJL11" s="138"/>
      <c r="KJO11" s="138"/>
      <c r="KJR11" s="138"/>
      <c r="KJU11" s="138"/>
      <c r="KJX11" s="138"/>
      <c r="KKA11" s="138"/>
      <c r="KKD11" s="138"/>
      <c r="KKG11" s="138"/>
      <c r="KKJ11" s="138"/>
      <c r="KKM11" s="138"/>
      <c r="KKP11" s="138"/>
      <c r="KKS11" s="138"/>
      <c r="KKV11" s="138"/>
      <c r="KKY11" s="138"/>
      <c r="KLB11" s="138"/>
      <c r="KLE11" s="138"/>
      <c r="KLH11" s="138"/>
      <c r="KLK11" s="138"/>
      <c r="KLN11" s="138"/>
      <c r="KLQ11" s="138"/>
      <c r="KLT11" s="138"/>
      <c r="KLW11" s="138"/>
      <c r="KLZ11" s="138"/>
      <c r="KMC11" s="138"/>
      <c r="KMF11" s="138"/>
      <c r="KMI11" s="138"/>
      <c r="KML11" s="138"/>
      <c r="KMO11" s="138"/>
      <c r="KMR11" s="138"/>
      <c r="KMU11" s="138"/>
      <c r="KMX11" s="138"/>
      <c r="KNA11" s="138"/>
      <c r="KND11" s="138"/>
      <c r="KNG11" s="138"/>
      <c r="KNJ11" s="138"/>
      <c r="KNM11" s="138"/>
      <c r="KNP11" s="138"/>
      <c r="KNS11" s="138"/>
      <c r="KNV11" s="138"/>
      <c r="KNY11" s="138"/>
      <c r="KOB11" s="138"/>
      <c r="KOE11" s="138"/>
      <c r="KOH11" s="138"/>
      <c r="KOK11" s="138"/>
      <c r="KON11" s="138"/>
      <c r="KOQ11" s="138"/>
      <c r="KOT11" s="138"/>
      <c r="KOW11" s="138"/>
      <c r="KOZ11" s="138"/>
      <c r="KPC11" s="138"/>
      <c r="KPF11" s="138"/>
      <c r="KPI11" s="138"/>
      <c r="KPL11" s="138"/>
      <c r="KPO11" s="138"/>
      <c r="KPR11" s="138"/>
      <c r="KPU11" s="138"/>
      <c r="KPX11" s="138"/>
      <c r="KQA11" s="138"/>
      <c r="KQD11" s="138"/>
      <c r="KQG11" s="138"/>
      <c r="KQJ11" s="138"/>
      <c r="KQM11" s="138"/>
      <c r="KQP11" s="138"/>
      <c r="KQS11" s="138"/>
      <c r="KQV11" s="138"/>
      <c r="KQY11" s="138"/>
      <c r="KRB11" s="138"/>
      <c r="KRE11" s="138"/>
      <c r="KRH11" s="138"/>
      <c r="KRK11" s="138"/>
      <c r="KRN11" s="138"/>
      <c r="KRQ11" s="138"/>
      <c r="KRT11" s="138"/>
      <c r="KRW11" s="138"/>
      <c r="KRZ11" s="138"/>
      <c r="KSC11" s="138"/>
      <c r="KSF11" s="138"/>
      <c r="KSI11" s="138"/>
      <c r="KSL11" s="138"/>
      <c r="KSO11" s="138"/>
      <c r="KSR11" s="138"/>
      <c r="KSU11" s="138"/>
      <c r="KSX11" s="138"/>
      <c r="KTA11" s="138"/>
      <c r="KTD11" s="138"/>
      <c r="KTG11" s="138"/>
      <c r="KTJ11" s="138"/>
      <c r="KTM11" s="138"/>
      <c r="KTP11" s="138"/>
      <c r="KTS11" s="138"/>
      <c r="KTV11" s="138"/>
      <c r="KTY11" s="138"/>
      <c r="KUB11" s="138"/>
      <c r="KUE11" s="138"/>
      <c r="KUH11" s="138"/>
      <c r="KUK11" s="138"/>
      <c r="KUN11" s="138"/>
      <c r="KUQ11" s="138"/>
      <c r="KUT11" s="138"/>
      <c r="KUW11" s="138"/>
      <c r="KUZ11" s="138"/>
      <c r="KVC11" s="138"/>
      <c r="KVF11" s="138"/>
      <c r="KVI11" s="138"/>
      <c r="KVL11" s="138"/>
      <c r="KVO11" s="138"/>
      <c r="KVR11" s="138"/>
      <c r="KVU11" s="138"/>
      <c r="KVX11" s="138"/>
      <c r="KWA11" s="138"/>
      <c r="KWD11" s="138"/>
      <c r="KWG11" s="138"/>
      <c r="KWJ11" s="138"/>
      <c r="KWM11" s="138"/>
      <c r="KWP11" s="138"/>
      <c r="KWS11" s="138"/>
      <c r="KWV11" s="138"/>
      <c r="KWY11" s="138"/>
      <c r="KXB11" s="138"/>
      <c r="KXE11" s="138"/>
      <c r="KXH11" s="138"/>
      <c r="KXK11" s="138"/>
      <c r="KXN11" s="138"/>
      <c r="KXQ11" s="138"/>
      <c r="KXT11" s="138"/>
      <c r="KXW11" s="138"/>
      <c r="KXZ11" s="138"/>
      <c r="KYC11" s="138"/>
      <c r="KYF11" s="138"/>
      <c r="KYI11" s="138"/>
      <c r="KYL11" s="138"/>
      <c r="KYO11" s="138"/>
      <c r="KYR11" s="138"/>
      <c r="KYU11" s="138"/>
      <c r="KYX11" s="138"/>
      <c r="KZA11" s="138"/>
      <c r="KZD11" s="138"/>
      <c r="KZG11" s="138"/>
      <c r="KZJ11" s="138"/>
      <c r="KZM11" s="138"/>
      <c r="KZP11" s="138"/>
      <c r="KZS11" s="138"/>
      <c r="KZV11" s="138"/>
      <c r="KZY11" s="138"/>
      <c r="LAB11" s="138"/>
      <c r="LAE11" s="138"/>
      <c r="LAH11" s="138"/>
      <c r="LAK11" s="138"/>
      <c r="LAN11" s="138"/>
      <c r="LAQ11" s="138"/>
      <c r="LAT11" s="138"/>
      <c r="LAW11" s="138"/>
      <c r="LAZ11" s="138"/>
      <c r="LBC11" s="138"/>
      <c r="LBF11" s="138"/>
      <c r="LBI11" s="138"/>
      <c r="LBL11" s="138"/>
      <c r="LBO11" s="138"/>
      <c r="LBR11" s="138"/>
      <c r="LBU11" s="138"/>
      <c r="LBX11" s="138"/>
      <c r="LCA11" s="138"/>
      <c r="LCD11" s="138"/>
      <c r="LCG11" s="138"/>
      <c r="LCJ11" s="138"/>
      <c r="LCM11" s="138"/>
      <c r="LCP11" s="138"/>
      <c r="LCS11" s="138"/>
      <c r="LCV11" s="138"/>
      <c r="LCY11" s="138"/>
      <c r="LDB11" s="138"/>
      <c r="LDE11" s="138"/>
      <c r="LDH11" s="138"/>
      <c r="LDK11" s="138"/>
      <c r="LDN11" s="138"/>
      <c r="LDQ11" s="138"/>
      <c r="LDT11" s="138"/>
      <c r="LDW11" s="138"/>
      <c r="LDZ11" s="138"/>
      <c r="LEC11" s="138"/>
      <c r="LEF11" s="138"/>
      <c r="LEI11" s="138"/>
      <c r="LEL11" s="138"/>
      <c r="LEO11" s="138"/>
      <c r="LER11" s="138"/>
      <c r="LEU11" s="138"/>
      <c r="LEX11" s="138"/>
      <c r="LFA11" s="138"/>
      <c r="LFD11" s="138"/>
      <c r="LFG11" s="138"/>
      <c r="LFJ11" s="138"/>
      <c r="LFM11" s="138"/>
      <c r="LFP11" s="138"/>
      <c r="LFS11" s="138"/>
      <c r="LFV11" s="138"/>
      <c r="LFY11" s="138"/>
      <c r="LGB11" s="138"/>
      <c r="LGE11" s="138"/>
      <c r="LGH11" s="138"/>
      <c r="LGK11" s="138"/>
      <c r="LGN11" s="138"/>
      <c r="LGQ11" s="138"/>
      <c r="LGT11" s="138"/>
      <c r="LGW11" s="138"/>
      <c r="LGZ11" s="138"/>
      <c r="LHC11" s="138"/>
      <c r="LHF11" s="138"/>
      <c r="LHI11" s="138"/>
      <c r="LHL11" s="138"/>
      <c r="LHO11" s="138"/>
      <c r="LHR11" s="138"/>
      <c r="LHU11" s="138"/>
      <c r="LHX11" s="138"/>
      <c r="LIA11" s="138"/>
      <c r="LID11" s="138"/>
      <c r="LIG11" s="138"/>
      <c r="LIJ11" s="138"/>
      <c r="LIM11" s="138"/>
      <c r="LIP11" s="138"/>
      <c r="LIS11" s="138"/>
      <c r="LIV11" s="138"/>
      <c r="LIY11" s="138"/>
      <c r="LJB11" s="138"/>
      <c r="LJE11" s="138"/>
      <c r="LJH11" s="138"/>
      <c r="LJK11" s="138"/>
      <c r="LJN11" s="138"/>
      <c r="LJQ11" s="138"/>
      <c r="LJT11" s="138"/>
      <c r="LJW11" s="138"/>
      <c r="LJZ11" s="138"/>
      <c r="LKC11" s="138"/>
      <c r="LKF11" s="138"/>
      <c r="LKI11" s="138"/>
      <c r="LKL11" s="138"/>
      <c r="LKO11" s="138"/>
      <c r="LKR11" s="138"/>
      <c r="LKU11" s="138"/>
      <c r="LKX11" s="138"/>
      <c r="LLA11" s="138"/>
      <c r="LLD11" s="138"/>
      <c r="LLG11" s="138"/>
      <c r="LLJ11" s="138"/>
      <c r="LLM11" s="138"/>
      <c r="LLP11" s="138"/>
      <c r="LLS11" s="138"/>
      <c r="LLV11" s="138"/>
      <c r="LLY11" s="138"/>
      <c r="LMB11" s="138"/>
      <c r="LME11" s="138"/>
      <c r="LMH11" s="138"/>
      <c r="LMK11" s="138"/>
      <c r="LMN11" s="138"/>
      <c r="LMQ11" s="138"/>
      <c r="LMT11" s="138"/>
      <c r="LMW11" s="138"/>
      <c r="LMZ11" s="138"/>
      <c r="LNC11" s="138"/>
      <c r="LNF11" s="138"/>
      <c r="LNI11" s="138"/>
      <c r="LNL11" s="138"/>
      <c r="LNO11" s="138"/>
      <c r="LNR11" s="138"/>
      <c r="LNU11" s="138"/>
      <c r="LNX11" s="138"/>
      <c r="LOA11" s="138"/>
      <c r="LOD11" s="138"/>
      <c r="LOG11" s="138"/>
      <c r="LOJ11" s="138"/>
      <c r="LOM11" s="138"/>
      <c r="LOP11" s="138"/>
      <c r="LOS11" s="138"/>
      <c r="LOV11" s="138"/>
      <c r="LOY11" s="138"/>
      <c r="LPB11" s="138"/>
      <c r="LPE11" s="138"/>
      <c r="LPH11" s="138"/>
      <c r="LPK11" s="138"/>
      <c r="LPN11" s="138"/>
      <c r="LPQ11" s="138"/>
      <c r="LPT11" s="138"/>
      <c r="LPW11" s="138"/>
      <c r="LPZ11" s="138"/>
      <c r="LQC11" s="138"/>
      <c r="LQF11" s="138"/>
      <c r="LQI11" s="138"/>
      <c r="LQL11" s="138"/>
      <c r="LQO11" s="138"/>
      <c r="LQR11" s="138"/>
      <c r="LQU11" s="138"/>
      <c r="LQX11" s="138"/>
      <c r="LRA11" s="138"/>
      <c r="LRD11" s="138"/>
      <c r="LRG11" s="138"/>
      <c r="LRJ11" s="138"/>
      <c r="LRM11" s="138"/>
      <c r="LRP11" s="138"/>
      <c r="LRS11" s="138"/>
      <c r="LRV11" s="138"/>
      <c r="LRY11" s="138"/>
      <c r="LSB11" s="138"/>
      <c r="LSE11" s="138"/>
      <c r="LSH11" s="138"/>
      <c r="LSK11" s="138"/>
      <c r="LSN11" s="138"/>
      <c r="LSQ11" s="138"/>
      <c r="LST11" s="138"/>
      <c r="LSW11" s="138"/>
      <c r="LSZ11" s="138"/>
      <c r="LTC11" s="138"/>
      <c r="LTF11" s="138"/>
      <c r="LTI11" s="138"/>
      <c r="LTL11" s="138"/>
      <c r="LTO11" s="138"/>
      <c r="LTR11" s="138"/>
      <c r="LTU11" s="138"/>
      <c r="LTX11" s="138"/>
      <c r="LUA11" s="138"/>
      <c r="LUD11" s="138"/>
      <c r="LUG11" s="138"/>
      <c r="LUJ11" s="138"/>
      <c r="LUM11" s="138"/>
      <c r="LUP11" s="138"/>
      <c r="LUS11" s="138"/>
      <c r="LUV11" s="138"/>
      <c r="LUY11" s="138"/>
      <c r="LVB11" s="138"/>
      <c r="LVE11" s="138"/>
      <c r="LVH11" s="138"/>
      <c r="LVK11" s="138"/>
      <c r="LVN11" s="138"/>
      <c r="LVQ11" s="138"/>
      <c r="LVT11" s="138"/>
      <c r="LVW11" s="138"/>
      <c r="LVZ11" s="138"/>
      <c r="LWC11" s="138"/>
      <c r="LWF11" s="138"/>
      <c r="LWI11" s="138"/>
      <c r="LWL11" s="138"/>
      <c r="LWO11" s="138"/>
      <c r="LWR11" s="138"/>
      <c r="LWU11" s="138"/>
      <c r="LWX11" s="138"/>
      <c r="LXA11" s="138"/>
      <c r="LXD11" s="138"/>
      <c r="LXG11" s="138"/>
      <c r="LXJ11" s="138"/>
      <c r="LXM11" s="138"/>
      <c r="LXP11" s="138"/>
      <c r="LXS11" s="138"/>
      <c r="LXV11" s="138"/>
      <c r="LXY11" s="138"/>
      <c r="LYB11" s="138"/>
      <c r="LYE11" s="138"/>
      <c r="LYH11" s="138"/>
      <c r="LYK11" s="138"/>
      <c r="LYN11" s="138"/>
      <c r="LYQ11" s="138"/>
      <c r="LYT11" s="138"/>
      <c r="LYW11" s="138"/>
      <c r="LYZ11" s="138"/>
      <c r="LZC11" s="138"/>
      <c r="LZF11" s="138"/>
      <c r="LZI11" s="138"/>
      <c r="LZL11" s="138"/>
      <c r="LZO11" s="138"/>
      <c r="LZR11" s="138"/>
      <c r="LZU11" s="138"/>
      <c r="LZX11" s="138"/>
      <c r="MAA11" s="138"/>
      <c r="MAD11" s="138"/>
      <c r="MAG11" s="138"/>
      <c r="MAJ11" s="138"/>
      <c r="MAM11" s="138"/>
      <c r="MAP11" s="138"/>
      <c r="MAS11" s="138"/>
      <c r="MAV11" s="138"/>
      <c r="MAY11" s="138"/>
      <c r="MBB11" s="138"/>
      <c r="MBE11" s="138"/>
      <c r="MBH11" s="138"/>
      <c r="MBK11" s="138"/>
      <c r="MBN11" s="138"/>
      <c r="MBQ11" s="138"/>
      <c r="MBT11" s="138"/>
      <c r="MBW11" s="138"/>
      <c r="MBZ11" s="138"/>
      <c r="MCC11" s="138"/>
      <c r="MCF11" s="138"/>
      <c r="MCI11" s="138"/>
      <c r="MCL11" s="138"/>
      <c r="MCO11" s="138"/>
      <c r="MCR11" s="138"/>
      <c r="MCU11" s="138"/>
      <c r="MCX11" s="138"/>
      <c r="MDA11" s="138"/>
      <c r="MDD11" s="138"/>
      <c r="MDG11" s="138"/>
      <c r="MDJ11" s="138"/>
      <c r="MDM11" s="138"/>
      <c r="MDP11" s="138"/>
      <c r="MDS11" s="138"/>
      <c r="MDV11" s="138"/>
      <c r="MDY11" s="138"/>
      <c r="MEB11" s="138"/>
      <c r="MEE11" s="138"/>
      <c r="MEH11" s="138"/>
      <c r="MEK11" s="138"/>
      <c r="MEN11" s="138"/>
      <c r="MEQ11" s="138"/>
      <c r="MET11" s="138"/>
      <c r="MEW11" s="138"/>
      <c r="MEZ11" s="138"/>
      <c r="MFC11" s="138"/>
      <c r="MFF11" s="138"/>
      <c r="MFI11" s="138"/>
      <c r="MFL11" s="138"/>
      <c r="MFO11" s="138"/>
      <c r="MFR11" s="138"/>
      <c r="MFU11" s="138"/>
      <c r="MFX11" s="138"/>
      <c r="MGA11" s="138"/>
      <c r="MGD11" s="138"/>
      <c r="MGG11" s="138"/>
      <c r="MGJ11" s="138"/>
      <c r="MGM11" s="138"/>
      <c r="MGP11" s="138"/>
      <c r="MGS11" s="138"/>
      <c r="MGV11" s="138"/>
      <c r="MGY11" s="138"/>
      <c r="MHB11" s="138"/>
      <c r="MHE11" s="138"/>
      <c r="MHH11" s="138"/>
      <c r="MHK11" s="138"/>
      <c r="MHN11" s="138"/>
      <c r="MHQ11" s="138"/>
      <c r="MHT11" s="138"/>
      <c r="MHW11" s="138"/>
      <c r="MHZ11" s="138"/>
      <c r="MIC11" s="138"/>
      <c r="MIF11" s="138"/>
      <c r="MII11" s="138"/>
      <c r="MIL11" s="138"/>
      <c r="MIO11" s="138"/>
      <c r="MIR11" s="138"/>
      <c r="MIU11" s="138"/>
      <c r="MIX11" s="138"/>
      <c r="MJA11" s="138"/>
      <c r="MJD11" s="138"/>
      <c r="MJG11" s="138"/>
      <c r="MJJ11" s="138"/>
      <c r="MJM11" s="138"/>
      <c r="MJP11" s="138"/>
      <c r="MJS11" s="138"/>
      <c r="MJV11" s="138"/>
      <c r="MJY11" s="138"/>
      <c r="MKB11" s="138"/>
      <c r="MKE11" s="138"/>
      <c r="MKH11" s="138"/>
      <c r="MKK11" s="138"/>
      <c r="MKN11" s="138"/>
      <c r="MKQ11" s="138"/>
      <c r="MKT11" s="138"/>
      <c r="MKW11" s="138"/>
      <c r="MKZ11" s="138"/>
      <c r="MLC11" s="138"/>
      <c r="MLF11" s="138"/>
      <c r="MLI11" s="138"/>
      <c r="MLL11" s="138"/>
      <c r="MLO11" s="138"/>
      <c r="MLR11" s="138"/>
      <c r="MLU11" s="138"/>
      <c r="MLX11" s="138"/>
      <c r="MMA11" s="138"/>
      <c r="MMD11" s="138"/>
      <c r="MMG11" s="138"/>
      <c r="MMJ11" s="138"/>
      <c r="MMM11" s="138"/>
      <c r="MMP11" s="138"/>
      <c r="MMS11" s="138"/>
      <c r="MMV11" s="138"/>
      <c r="MMY11" s="138"/>
      <c r="MNB11" s="138"/>
      <c r="MNE11" s="138"/>
      <c r="MNH11" s="138"/>
      <c r="MNK11" s="138"/>
      <c r="MNN11" s="138"/>
      <c r="MNQ11" s="138"/>
      <c r="MNT11" s="138"/>
      <c r="MNW11" s="138"/>
      <c r="MNZ11" s="138"/>
      <c r="MOC11" s="138"/>
      <c r="MOF11" s="138"/>
      <c r="MOI11" s="138"/>
      <c r="MOL11" s="138"/>
      <c r="MOO11" s="138"/>
      <c r="MOR11" s="138"/>
      <c r="MOU11" s="138"/>
      <c r="MOX11" s="138"/>
      <c r="MPA11" s="138"/>
      <c r="MPD11" s="138"/>
      <c r="MPG11" s="138"/>
      <c r="MPJ11" s="138"/>
      <c r="MPM11" s="138"/>
      <c r="MPP11" s="138"/>
      <c r="MPS11" s="138"/>
      <c r="MPV11" s="138"/>
      <c r="MPY11" s="138"/>
      <c r="MQB11" s="138"/>
      <c r="MQE11" s="138"/>
      <c r="MQH11" s="138"/>
      <c r="MQK11" s="138"/>
      <c r="MQN11" s="138"/>
      <c r="MQQ11" s="138"/>
      <c r="MQT11" s="138"/>
      <c r="MQW11" s="138"/>
      <c r="MQZ11" s="138"/>
      <c r="MRC11" s="138"/>
      <c r="MRF11" s="138"/>
      <c r="MRI11" s="138"/>
      <c r="MRL11" s="138"/>
      <c r="MRO11" s="138"/>
      <c r="MRR11" s="138"/>
      <c r="MRU11" s="138"/>
      <c r="MRX11" s="138"/>
      <c r="MSA11" s="138"/>
      <c r="MSD11" s="138"/>
      <c r="MSG11" s="138"/>
      <c r="MSJ11" s="138"/>
      <c r="MSM11" s="138"/>
      <c r="MSP11" s="138"/>
      <c r="MSS11" s="138"/>
      <c r="MSV11" s="138"/>
      <c r="MSY11" s="138"/>
      <c r="MTB11" s="138"/>
      <c r="MTE11" s="138"/>
      <c r="MTH11" s="138"/>
      <c r="MTK11" s="138"/>
      <c r="MTN11" s="138"/>
      <c r="MTQ11" s="138"/>
      <c r="MTT11" s="138"/>
      <c r="MTW11" s="138"/>
      <c r="MTZ11" s="138"/>
      <c r="MUC11" s="138"/>
      <c r="MUF11" s="138"/>
      <c r="MUI11" s="138"/>
      <c r="MUL11" s="138"/>
      <c r="MUO11" s="138"/>
      <c r="MUR11" s="138"/>
      <c r="MUU11" s="138"/>
      <c r="MUX11" s="138"/>
      <c r="MVA11" s="138"/>
      <c r="MVD11" s="138"/>
      <c r="MVG11" s="138"/>
      <c r="MVJ11" s="138"/>
      <c r="MVM11" s="138"/>
      <c r="MVP11" s="138"/>
      <c r="MVS11" s="138"/>
      <c r="MVV11" s="138"/>
      <c r="MVY11" s="138"/>
      <c r="MWB11" s="138"/>
      <c r="MWE11" s="138"/>
      <c r="MWH11" s="138"/>
      <c r="MWK11" s="138"/>
      <c r="MWN11" s="138"/>
      <c r="MWQ11" s="138"/>
      <c r="MWT11" s="138"/>
      <c r="MWW11" s="138"/>
      <c r="MWZ11" s="138"/>
      <c r="MXC11" s="138"/>
      <c r="MXF11" s="138"/>
      <c r="MXI11" s="138"/>
      <c r="MXL11" s="138"/>
      <c r="MXO11" s="138"/>
      <c r="MXR11" s="138"/>
      <c r="MXU11" s="138"/>
      <c r="MXX11" s="138"/>
      <c r="MYA11" s="138"/>
      <c r="MYD11" s="138"/>
      <c r="MYG11" s="138"/>
      <c r="MYJ11" s="138"/>
      <c r="MYM11" s="138"/>
      <c r="MYP11" s="138"/>
      <c r="MYS11" s="138"/>
      <c r="MYV11" s="138"/>
      <c r="MYY11" s="138"/>
      <c r="MZB11" s="138"/>
      <c r="MZE11" s="138"/>
      <c r="MZH11" s="138"/>
      <c r="MZK11" s="138"/>
      <c r="MZN11" s="138"/>
      <c r="MZQ11" s="138"/>
      <c r="MZT11" s="138"/>
      <c r="MZW11" s="138"/>
      <c r="MZZ11" s="138"/>
      <c r="NAC11" s="138"/>
      <c r="NAF11" s="138"/>
      <c r="NAI11" s="138"/>
      <c r="NAL11" s="138"/>
      <c r="NAO11" s="138"/>
      <c r="NAR11" s="138"/>
      <c r="NAU11" s="138"/>
      <c r="NAX11" s="138"/>
      <c r="NBA11" s="138"/>
      <c r="NBD11" s="138"/>
      <c r="NBG11" s="138"/>
      <c r="NBJ11" s="138"/>
      <c r="NBM11" s="138"/>
      <c r="NBP11" s="138"/>
      <c r="NBS11" s="138"/>
      <c r="NBV11" s="138"/>
      <c r="NBY11" s="138"/>
      <c r="NCB11" s="138"/>
      <c r="NCE11" s="138"/>
      <c r="NCH11" s="138"/>
      <c r="NCK11" s="138"/>
      <c r="NCN11" s="138"/>
      <c r="NCQ11" s="138"/>
      <c r="NCT11" s="138"/>
      <c r="NCW11" s="138"/>
      <c r="NCZ11" s="138"/>
      <c r="NDC11" s="138"/>
      <c r="NDF11" s="138"/>
      <c r="NDI11" s="138"/>
      <c r="NDL11" s="138"/>
      <c r="NDO11" s="138"/>
      <c r="NDR11" s="138"/>
      <c r="NDU11" s="138"/>
      <c r="NDX11" s="138"/>
      <c r="NEA11" s="138"/>
      <c r="NED11" s="138"/>
      <c r="NEG11" s="138"/>
      <c r="NEJ11" s="138"/>
      <c r="NEM11" s="138"/>
      <c r="NEP11" s="138"/>
      <c r="NES11" s="138"/>
      <c r="NEV11" s="138"/>
      <c r="NEY11" s="138"/>
      <c r="NFB11" s="138"/>
      <c r="NFE11" s="138"/>
      <c r="NFH11" s="138"/>
      <c r="NFK11" s="138"/>
      <c r="NFN11" s="138"/>
      <c r="NFQ11" s="138"/>
      <c r="NFT11" s="138"/>
      <c r="NFW11" s="138"/>
      <c r="NFZ11" s="138"/>
      <c r="NGC11" s="138"/>
      <c r="NGF11" s="138"/>
      <c r="NGI11" s="138"/>
      <c r="NGL11" s="138"/>
      <c r="NGO11" s="138"/>
      <c r="NGR11" s="138"/>
      <c r="NGU11" s="138"/>
      <c r="NGX11" s="138"/>
      <c r="NHA11" s="138"/>
      <c r="NHD11" s="138"/>
      <c r="NHG11" s="138"/>
      <c r="NHJ11" s="138"/>
      <c r="NHM11" s="138"/>
      <c r="NHP11" s="138"/>
      <c r="NHS11" s="138"/>
      <c r="NHV11" s="138"/>
      <c r="NHY11" s="138"/>
      <c r="NIB11" s="138"/>
      <c r="NIE11" s="138"/>
      <c r="NIH11" s="138"/>
      <c r="NIK11" s="138"/>
      <c r="NIN11" s="138"/>
      <c r="NIQ11" s="138"/>
      <c r="NIT11" s="138"/>
      <c r="NIW11" s="138"/>
      <c r="NIZ11" s="138"/>
      <c r="NJC11" s="138"/>
      <c r="NJF11" s="138"/>
      <c r="NJI11" s="138"/>
      <c r="NJL11" s="138"/>
      <c r="NJO11" s="138"/>
      <c r="NJR11" s="138"/>
      <c r="NJU11" s="138"/>
      <c r="NJX11" s="138"/>
      <c r="NKA11" s="138"/>
      <c r="NKD11" s="138"/>
      <c r="NKG11" s="138"/>
      <c r="NKJ11" s="138"/>
      <c r="NKM11" s="138"/>
      <c r="NKP11" s="138"/>
      <c r="NKS11" s="138"/>
      <c r="NKV11" s="138"/>
      <c r="NKY11" s="138"/>
      <c r="NLB11" s="138"/>
      <c r="NLE11" s="138"/>
      <c r="NLH11" s="138"/>
      <c r="NLK11" s="138"/>
      <c r="NLN11" s="138"/>
      <c r="NLQ11" s="138"/>
      <c r="NLT11" s="138"/>
      <c r="NLW11" s="138"/>
      <c r="NLZ11" s="138"/>
      <c r="NMC11" s="138"/>
      <c r="NMF11" s="138"/>
      <c r="NMI11" s="138"/>
      <c r="NML11" s="138"/>
      <c r="NMO11" s="138"/>
      <c r="NMR11" s="138"/>
      <c r="NMU11" s="138"/>
      <c r="NMX11" s="138"/>
      <c r="NNA11" s="138"/>
      <c r="NND11" s="138"/>
      <c r="NNG11" s="138"/>
      <c r="NNJ11" s="138"/>
      <c r="NNM11" s="138"/>
      <c r="NNP11" s="138"/>
      <c r="NNS11" s="138"/>
      <c r="NNV11" s="138"/>
      <c r="NNY11" s="138"/>
      <c r="NOB11" s="138"/>
      <c r="NOE11" s="138"/>
      <c r="NOH11" s="138"/>
      <c r="NOK11" s="138"/>
      <c r="NON11" s="138"/>
      <c r="NOQ11" s="138"/>
      <c r="NOT11" s="138"/>
      <c r="NOW11" s="138"/>
      <c r="NOZ11" s="138"/>
      <c r="NPC11" s="138"/>
      <c r="NPF11" s="138"/>
      <c r="NPI11" s="138"/>
      <c r="NPL11" s="138"/>
      <c r="NPO11" s="138"/>
      <c r="NPR11" s="138"/>
      <c r="NPU11" s="138"/>
      <c r="NPX11" s="138"/>
      <c r="NQA11" s="138"/>
      <c r="NQD11" s="138"/>
      <c r="NQG11" s="138"/>
      <c r="NQJ11" s="138"/>
      <c r="NQM11" s="138"/>
      <c r="NQP11" s="138"/>
      <c r="NQS11" s="138"/>
      <c r="NQV11" s="138"/>
      <c r="NQY11" s="138"/>
      <c r="NRB11" s="138"/>
      <c r="NRE11" s="138"/>
      <c r="NRH11" s="138"/>
      <c r="NRK11" s="138"/>
      <c r="NRN11" s="138"/>
      <c r="NRQ11" s="138"/>
      <c r="NRT11" s="138"/>
      <c r="NRW11" s="138"/>
      <c r="NRZ11" s="138"/>
      <c r="NSC11" s="138"/>
      <c r="NSF11" s="138"/>
      <c r="NSI11" s="138"/>
      <c r="NSL11" s="138"/>
      <c r="NSO11" s="138"/>
      <c r="NSR11" s="138"/>
      <c r="NSU11" s="138"/>
      <c r="NSX11" s="138"/>
      <c r="NTA11" s="138"/>
      <c r="NTD11" s="138"/>
      <c r="NTG11" s="138"/>
      <c r="NTJ11" s="138"/>
      <c r="NTM11" s="138"/>
      <c r="NTP11" s="138"/>
      <c r="NTS11" s="138"/>
      <c r="NTV11" s="138"/>
      <c r="NTY11" s="138"/>
      <c r="NUB11" s="138"/>
      <c r="NUE11" s="138"/>
      <c r="NUH11" s="138"/>
      <c r="NUK11" s="138"/>
      <c r="NUN11" s="138"/>
      <c r="NUQ11" s="138"/>
      <c r="NUT11" s="138"/>
      <c r="NUW11" s="138"/>
      <c r="NUZ11" s="138"/>
      <c r="NVC11" s="138"/>
      <c r="NVF11" s="138"/>
      <c r="NVI11" s="138"/>
      <c r="NVL11" s="138"/>
      <c r="NVO11" s="138"/>
      <c r="NVR11" s="138"/>
      <c r="NVU11" s="138"/>
      <c r="NVX11" s="138"/>
      <c r="NWA11" s="138"/>
      <c r="NWD11" s="138"/>
      <c r="NWG11" s="138"/>
      <c r="NWJ11" s="138"/>
      <c r="NWM11" s="138"/>
      <c r="NWP11" s="138"/>
      <c r="NWS11" s="138"/>
      <c r="NWV11" s="138"/>
      <c r="NWY11" s="138"/>
      <c r="NXB11" s="138"/>
      <c r="NXE11" s="138"/>
      <c r="NXH11" s="138"/>
      <c r="NXK11" s="138"/>
      <c r="NXN11" s="138"/>
      <c r="NXQ11" s="138"/>
      <c r="NXT11" s="138"/>
      <c r="NXW11" s="138"/>
      <c r="NXZ11" s="138"/>
      <c r="NYC11" s="138"/>
      <c r="NYF11" s="138"/>
      <c r="NYI11" s="138"/>
      <c r="NYL11" s="138"/>
      <c r="NYO11" s="138"/>
      <c r="NYR11" s="138"/>
      <c r="NYU11" s="138"/>
      <c r="NYX11" s="138"/>
      <c r="NZA11" s="138"/>
      <c r="NZD11" s="138"/>
      <c r="NZG11" s="138"/>
      <c r="NZJ11" s="138"/>
      <c r="NZM11" s="138"/>
      <c r="NZP11" s="138"/>
      <c r="NZS11" s="138"/>
      <c r="NZV11" s="138"/>
      <c r="NZY11" s="138"/>
      <c r="OAB11" s="138"/>
      <c r="OAE11" s="138"/>
      <c r="OAH11" s="138"/>
      <c r="OAK11" s="138"/>
      <c r="OAN11" s="138"/>
      <c r="OAQ11" s="138"/>
      <c r="OAT11" s="138"/>
      <c r="OAW11" s="138"/>
      <c r="OAZ11" s="138"/>
      <c r="OBC11" s="138"/>
      <c r="OBF11" s="138"/>
      <c r="OBI11" s="138"/>
      <c r="OBL11" s="138"/>
      <c r="OBO11" s="138"/>
      <c r="OBR11" s="138"/>
      <c r="OBU11" s="138"/>
      <c r="OBX11" s="138"/>
      <c r="OCA11" s="138"/>
      <c r="OCD11" s="138"/>
      <c r="OCG11" s="138"/>
      <c r="OCJ11" s="138"/>
      <c r="OCM11" s="138"/>
      <c r="OCP11" s="138"/>
      <c r="OCS11" s="138"/>
      <c r="OCV11" s="138"/>
      <c r="OCY11" s="138"/>
      <c r="ODB11" s="138"/>
      <c r="ODE11" s="138"/>
      <c r="ODH11" s="138"/>
      <c r="ODK11" s="138"/>
      <c r="ODN11" s="138"/>
      <c r="ODQ11" s="138"/>
      <c r="ODT11" s="138"/>
      <c r="ODW11" s="138"/>
      <c r="ODZ11" s="138"/>
      <c r="OEC11" s="138"/>
      <c r="OEF11" s="138"/>
      <c r="OEI11" s="138"/>
      <c r="OEL11" s="138"/>
      <c r="OEO11" s="138"/>
      <c r="OER11" s="138"/>
      <c r="OEU11" s="138"/>
      <c r="OEX11" s="138"/>
      <c r="OFA11" s="138"/>
      <c r="OFD11" s="138"/>
      <c r="OFG11" s="138"/>
      <c r="OFJ11" s="138"/>
      <c r="OFM11" s="138"/>
      <c r="OFP11" s="138"/>
      <c r="OFS11" s="138"/>
      <c r="OFV11" s="138"/>
      <c r="OFY11" s="138"/>
      <c r="OGB11" s="138"/>
      <c r="OGE11" s="138"/>
      <c r="OGH11" s="138"/>
      <c r="OGK11" s="138"/>
      <c r="OGN11" s="138"/>
      <c r="OGQ11" s="138"/>
      <c r="OGT11" s="138"/>
      <c r="OGW11" s="138"/>
      <c r="OGZ11" s="138"/>
      <c r="OHC11" s="138"/>
      <c r="OHF11" s="138"/>
      <c r="OHI11" s="138"/>
      <c r="OHL11" s="138"/>
      <c r="OHO11" s="138"/>
      <c r="OHR11" s="138"/>
      <c r="OHU11" s="138"/>
      <c r="OHX11" s="138"/>
      <c r="OIA11" s="138"/>
      <c r="OID11" s="138"/>
      <c r="OIG11" s="138"/>
      <c r="OIJ11" s="138"/>
      <c r="OIM11" s="138"/>
      <c r="OIP11" s="138"/>
      <c r="OIS11" s="138"/>
      <c r="OIV11" s="138"/>
      <c r="OIY11" s="138"/>
      <c r="OJB11" s="138"/>
      <c r="OJE11" s="138"/>
      <c r="OJH11" s="138"/>
      <c r="OJK11" s="138"/>
      <c r="OJN11" s="138"/>
      <c r="OJQ11" s="138"/>
      <c r="OJT11" s="138"/>
      <c r="OJW11" s="138"/>
      <c r="OJZ11" s="138"/>
      <c r="OKC11" s="138"/>
      <c r="OKF11" s="138"/>
      <c r="OKI11" s="138"/>
      <c r="OKL11" s="138"/>
      <c r="OKO11" s="138"/>
      <c r="OKR11" s="138"/>
      <c r="OKU11" s="138"/>
      <c r="OKX11" s="138"/>
      <c r="OLA11" s="138"/>
      <c r="OLD11" s="138"/>
      <c r="OLG11" s="138"/>
      <c r="OLJ11" s="138"/>
      <c r="OLM11" s="138"/>
      <c r="OLP11" s="138"/>
      <c r="OLS11" s="138"/>
      <c r="OLV11" s="138"/>
      <c r="OLY11" s="138"/>
      <c r="OMB11" s="138"/>
      <c r="OME11" s="138"/>
      <c r="OMH11" s="138"/>
      <c r="OMK11" s="138"/>
      <c r="OMN11" s="138"/>
      <c r="OMQ11" s="138"/>
      <c r="OMT11" s="138"/>
      <c r="OMW11" s="138"/>
      <c r="OMZ11" s="138"/>
      <c r="ONC11" s="138"/>
      <c r="ONF11" s="138"/>
      <c r="ONI11" s="138"/>
      <c r="ONL11" s="138"/>
      <c r="ONO11" s="138"/>
      <c r="ONR11" s="138"/>
      <c r="ONU11" s="138"/>
      <c r="ONX11" s="138"/>
      <c r="OOA11" s="138"/>
      <c r="OOD11" s="138"/>
      <c r="OOG11" s="138"/>
      <c r="OOJ11" s="138"/>
      <c r="OOM11" s="138"/>
      <c r="OOP11" s="138"/>
      <c r="OOS11" s="138"/>
      <c r="OOV11" s="138"/>
      <c r="OOY11" s="138"/>
      <c r="OPB11" s="138"/>
      <c r="OPE11" s="138"/>
      <c r="OPH11" s="138"/>
      <c r="OPK11" s="138"/>
      <c r="OPN11" s="138"/>
      <c r="OPQ11" s="138"/>
      <c r="OPT11" s="138"/>
      <c r="OPW11" s="138"/>
      <c r="OPZ11" s="138"/>
      <c r="OQC11" s="138"/>
      <c r="OQF11" s="138"/>
      <c r="OQI11" s="138"/>
      <c r="OQL11" s="138"/>
      <c r="OQO11" s="138"/>
      <c r="OQR11" s="138"/>
      <c r="OQU11" s="138"/>
      <c r="OQX11" s="138"/>
      <c r="ORA11" s="138"/>
      <c r="ORD11" s="138"/>
      <c r="ORG11" s="138"/>
      <c r="ORJ11" s="138"/>
      <c r="ORM11" s="138"/>
      <c r="ORP11" s="138"/>
      <c r="ORS11" s="138"/>
      <c r="ORV11" s="138"/>
      <c r="ORY11" s="138"/>
      <c r="OSB11" s="138"/>
      <c r="OSE11" s="138"/>
      <c r="OSH11" s="138"/>
      <c r="OSK11" s="138"/>
      <c r="OSN11" s="138"/>
      <c r="OSQ11" s="138"/>
      <c r="OST11" s="138"/>
      <c r="OSW11" s="138"/>
      <c r="OSZ11" s="138"/>
      <c r="OTC11" s="138"/>
      <c r="OTF11" s="138"/>
      <c r="OTI11" s="138"/>
      <c r="OTL11" s="138"/>
      <c r="OTO11" s="138"/>
      <c r="OTR11" s="138"/>
      <c r="OTU11" s="138"/>
      <c r="OTX11" s="138"/>
      <c r="OUA11" s="138"/>
      <c r="OUD11" s="138"/>
      <c r="OUG11" s="138"/>
      <c r="OUJ11" s="138"/>
      <c r="OUM11" s="138"/>
      <c r="OUP11" s="138"/>
      <c r="OUS11" s="138"/>
      <c r="OUV11" s="138"/>
      <c r="OUY11" s="138"/>
      <c r="OVB11" s="138"/>
      <c r="OVE11" s="138"/>
      <c r="OVH11" s="138"/>
      <c r="OVK11" s="138"/>
      <c r="OVN11" s="138"/>
      <c r="OVQ11" s="138"/>
      <c r="OVT11" s="138"/>
      <c r="OVW11" s="138"/>
      <c r="OVZ11" s="138"/>
      <c r="OWC11" s="138"/>
      <c r="OWF11" s="138"/>
      <c r="OWI11" s="138"/>
      <c r="OWL11" s="138"/>
      <c r="OWO11" s="138"/>
      <c r="OWR11" s="138"/>
      <c r="OWU11" s="138"/>
      <c r="OWX11" s="138"/>
      <c r="OXA11" s="138"/>
      <c r="OXD11" s="138"/>
      <c r="OXG11" s="138"/>
      <c r="OXJ11" s="138"/>
      <c r="OXM11" s="138"/>
      <c r="OXP11" s="138"/>
      <c r="OXS11" s="138"/>
      <c r="OXV11" s="138"/>
      <c r="OXY11" s="138"/>
      <c r="OYB11" s="138"/>
      <c r="OYE11" s="138"/>
      <c r="OYH11" s="138"/>
      <c r="OYK11" s="138"/>
      <c r="OYN11" s="138"/>
      <c r="OYQ11" s="138"/>
      <c r="OYT11" s="138"/>
      <c r="OYW11" s="138"/>
      <c r="OYZ11" s="138"/>
      <c r="OZC11" s="138"/>
      <c r="OZF11" s="138"/>
      <c r="OZI11" s="138"/>
      <c r="OZL11" s="138"/>
      <c r="OZO11" s="138"/>
      <c r="OZR11" s="138"/>
      <c r="OZU11" s="138"/>
      <c r="OZX11" s="138"/>
      <c r="PAA11" s="138"/>
      <c r="PAD11" s="138"/>
      <c r="PAG11" s="138"/>
      <c r="PAJ11" s="138"/>
      <c r="PAM11" s="138"/>
      <c r="PAP11" s="138"/>
      <c r="PAS11" s="138"/>
      <c r="PAV11" s="138"/>
      <c r="PAY11" s="138"/>
      <c r="PBB11" s="138"/>
      <c r="PBE11" s="138"/>
      <c r="PBH11" s="138"/>
      <c r="PBK11" s="138"/>
      <c r="PBN11" s="138"/>
      <c r="PBQ11" s="138"/>
      <c r="PBT11" s="138"/>
      <c r="PBW11" s="138"/>
      <c r="PBZ11" s="138"/>
      <c r="PCC11" s="138"/>
      <c r="PCF11" s="138"/>
      <c r="PCI11" s="138"/>
      <c r="PCL11" s="138"/>
      <c r="PCO11" s="138"/>
      <c r="PCR11" s="138"/>
      <c r="PCU11" s="138"/>
      <c r="PCX11" s="138"/>
      <c r="PDA11" s="138"/>
      <c r="PDD11" s="138"/>
      <c r="PDG11" s="138"/>
      <c r="PDJ11" s="138"/>
      <c r="PDM11" s="138"/>
      <c r="PDP11" s="138"/>
      <c r="PDS11" s="138"/>
      <c r="PDV11" s="138"/>
      <c r="PDY11" s="138"/>
      <c r="PEB11" s="138"/>
      <c r="PEE11" s="138"/>
      <c r="PEH11" s="138"/>
      <c r="PEK11" s="138"/>
      <c r="PEN11" s="138"/>
      <c r="PEQ11" s="138"/>
      <c r="PET11" s="138"/>
      <c r="PEW11" s="138"/>
      <c r="PEZ11" s="138"/>
      <c r="PFC11" s="138"/>
      <c r="PFF11" s="138"/>
      <c r="PFI11" s="138"/>
      <c r="PFL11" s="138"/>
      <c r="PFO11" s="138"/>
      <c r="PFR11" s="138"/>
      <c r="PFU11" s="138"/>
      <c r="PFX11" s="138"/>
      <c r="PGA11" s="138"/>
      <c r="PGD11" s="138"/>
      <c r="PGG11" s="138"/>
      <c r="PGJ11" s="138"/>
      <c r="PGM11" s="138"/>
      <c r="PGP11" s="138"/>
      <c r="PGS11" s="138"/>
      <c r="PGV11" s="138"/>
      <c r="PGY11" s="138"/>
      <c r="PHB11" s="138"/>
      <c r="PHE11" s="138"/>
      <c r="PHH11" s="138"/>
      <c r="PHK11" s="138"/>
      <c r="PHN11" s="138"/>
      <c r="PHQ11" s="138"/>
      <c r="PHT11" s="138"/>
      <c r="PHW11" s="138"/>
      <c r="PHZ11" s="138"/>
      <c r="PIC11" s="138"/>
      <c r="PIF11" s="138"/>
      <c r="PII11" s="138"/>
      <c r="PIL11" s="138"/>
      <c r="PIO11" s="138"/>
      <c r="PIR11" s="138"/>
      <c r="PIU11" s="138"/>
      <c r="PIX11" s="138"/>
      <c r="PJA11" s="138"/>
      <c r="PJD11" s="138"/>
      <c r="PJG11" s="138"/>
      <c r="PJJ11" s="138"/>
      <c r="PJM11" s="138"/>
      <c r="PJP11" s="138"/>
      <c r="PJS11" s="138"/>
      <c r="PJV11" s="138"/>
      <c r="PJY11" s="138"/>
      <c r="PKB11" s="138"/>
      <c r="PKE11" s="138"/>
      <c r="PKH11" s="138"/>
      <c r="PKK11" s="138"/>
      <c r="PKN11" s="138"/>
      <c r="PKQ11" s="138"/>
      <c r="PKT11" s="138"/>
      <c r="PKW11" s="138"/>
      <c r="PKZ11" s="138"/>
      <c r="PLC11" s="138"/>
      <c r="PLF11" s="138"/>
      <c r="PLI11" s="138"/>
      <c r="PLL11" s="138"/>
      <c r="PLO11" s="138"/>
      <c r="PLR11" s="138"/>
      <c r="PLU11" s="138"/>
      <c r="PLX11" s="138"/>
      <c r="PMA11" s="138"/>
      <c r="PMD11" s="138"/>
      <c r="PMG11" s="138"/>
      <c r="PMJ11" s="138"/>
      <c r="PMM11" s="138"/>
      <c r="PMP11" s="138"/>
      <c r="PMS11" s="138"/>
      <c r="PMV11" s="138"/>
      <c r="PMY11" s="138"/>
      <c r="PNB11" s="138"/>
      <c r="PNE11" s="138"/>
      <c r="PNH11" s="138"/>
      <c r="PNK11" s="138"/>
      <c r="PNN11" s="138"/>
      <c r="PNQ11" s="138"/>
      <c r="PNT11" s="138"/>
      <c r="PNW11" s="138"/>
      <c r="PNZ11" s="138"/>
      <c r="POC11" s="138"/>
      <c r="POF11" s="138"/>
      <c r="POI11" s="138"/>
      <c r="POL11" s="138"/>
      <c r="POO11" s="138"/>
      <c r="POR11" s="138"/>
      <c r="POU11" s="138"/>
      <c r="POX11" s="138"/>
      <c r="PPA11" s="138"/>
      <c r="PPD11" s="138"/>
      <c r="PPG11" s="138"/>
      <c r="PPJ11" s="138"/>
      <c r="PPM11" s="138"/>
      <c r="PPP11" s="138"/>
      <c r="PPS11" s="138"/>
      <c r="PPV11" s="138"/>
      <c r="PPY11" s="138"/>
      <c r="PQB11" s="138"/>
      <c r="PQE11" s="138"/>
      <c r="PQH11" s="138"/>
      <c r="PQK11" s="138"/>
      <c r="PQN11" s="138"/>
      <c r="PQQ11" s="138"/>
      <c r="PQT11" s="138"/>
      <c r="PQW11" s="138"/>
      <c r="PQZ11" s="138"/>
      <c r="PRC11" s="138"/>
      <c r="PRF11" s="138"/>
      <c r="PRI11" s="138"/>
      <c r="PRL11" s="138"/>
      <c r="PRO11" s="138"/>
      <c r="PRR11" s="138"/>
      <c r="PRU11" s="138"/>
      <c r="PRX11" s="138"/>
      <c r="PSA11" s="138"/>
      <c r="PSD11" s="138"/>
      <c r="PSG11" s="138"/>
      <c r="PSJ11" s="138"/>
      <c r="PSM11" s="138"/>
      <c r="PSP11" s="138"/>
      <c r="PSS11" s="138"/>
      <c r="PSV11" s="138"/>
      <c r="PSY11" s="138"/>
      <c r="PTB11" s="138"/>
      <c r="PTE11" s="138"/>
      <c r="PTH11" s="138"/>
      <c r="PTK11" s="138"/>
      <c r="PTN11" s="138"/>
      <c r="PTQ11" s="138"/>
      <c r="PTT11" s="138"/>
      <c r="PTW11" s="138"/>
      <c r="PTZ11" s="138"/>
      <c r="PUC11" s="138"/>
      <c r="PUF11" s="138"/>
      <c r="PUI11" s="138"/>
      <c r="PUL11" s="138"/>
      <c r="PUO11" s="138"/>
      <c r="PUR11" s="138"/>
      <c r="PUU11" s="138"/>
      <c r="PUX11" s="138"/>
      <c r="PVA11" s="138"/>
      <c r="PVD11" s="138"/>
      <c r="PVG11" s="138"/>
      <c r="PVJ11" s="138"/>
      <c r="PVM11" s="138"/>
      <c r="PVP11" s="138"/>
      <c r="PVS11" s="138"/>
      <c r="PVV11" s="138"/>
      <c r="PVY11" s="138"/>
      <c r="PWB11" s="138"/>
      <c r="PWE11" s="138"/>
      <c r="PWH11" s="138"/>
      <c r="PWK11" s="138"/>
      <c r="PWN11" s="138"/>
      <c r="PWQ11" s="138"/>
      <c r="PWT11" s="138"/>
      <c r="PWW11" s="138"/>
      <c r="PWZ11" s="138"/>
      <c r="PXC11" s="138"/>
      <c r="PXF11" s="138"/>
      <c r="PXI11" s="138"/>
      <c r="PXL11" s="138"/>
      <c r="PXO11" s="138"/>
      <c r="PXR11" s="138"/>
      <c r="PXU11" s="138"/>
      <c r="PXX11" s="138"/>
      <c r="PYA11" s="138"/>
      <c r="PYD11" s="138"/>
      <c r="PYG11" s="138"/>
      <c r="PYJ11" s="138"/>
      <c r="PYM11" s="138"/>
      <c r="PYP11" s="138"/>
      <c r="PYS11" s="138"/>
      <c r="PYV11" s="138"/>
      <c r="PYY11" s="138"/>
      <c r="PZB11" s="138"/>
      <c r="PZE11" s="138"/>
      <c r="PZH11" s="138"/>
      <c r="PZK11" s="138"/>
      <c r="PZN11" s="138"/>
      <c r="PZQ11" s="138"/>
      <c r="PZT11" s="138"/>
      <c r="PZW11" s="138"/>
      <c r="PZZ11" s="138"/>
      <c r="QAC11" s="138"/>
      <c r="QAF11" s="138"/>
      <c r="QAI11" s="138"/>
      <c r="QAL11" s="138"/>
      <c r="QAO11" s="138"/>
      <c r="QAR11" s="138"/>
      <c r="QAU11" s="138"/>
      <c r="QAX11" s="138"/>
      <c r="QBA11" s="138"/>
      <c r="QBD11" s="138"/>
      <c r="QBG11" s="138"/>
      <c r="QBJ11" s="138"/>
      <c r="QBM11" s="138"/>
      <c r="QBP11" s="138"/>
      <c r="QBS11" s="138"/>
      <c r="QBV11" s="138"/>
      <c r="QBY11" s="138"/>
      <c r="QCB11" s="138"/>
      <c r="QCE11" s="138"/>
      <c r="QCH11" s="138"/>
      <c r="QCK11" s="138"/>
      <c r="QCN11" s="138"/>
      <c r="QCQ11" s="138"/>
      <c r="QCT11" s="138"/>
      <c r="QCW11" s="138"/>
      <c r="QCZ11" s="138"/>
      <c r="QDC11" s="138"/>
      <c r="QDF11" s="138"/>
      <c r="QDI11" s="138"/>
      <c r="QDL11" s="138"/>
      <c r="QDO11" s="138"/>
      <c r="QDR11" s="138"/>
      <c r="QDU11" s="138"/>
      <c r="QDX11" s="138"/>
      <c r="QEA11" s="138"/>
      <c r="QED11" s="138"/>
      <c r="QEG11" s="138"/>
      <c r="QEJ11" s="138"/>
      <c r="QEM11" s="138"/>
      <c r="QEP11" s="138"/>
      <c r="QES11" s="138"/>
      <c r="QEV11" s="138"/>
      <c r="QEY11" s="138"/>
      <c r="QFB11" s="138"/>
      <c r="QFE11" s="138"/>
      <c r="QFH11" s="138"/>
      <c r="QFK11" s="138"/>
      <c r="QFN11" s="138"/>
      <c r="QFQ11" s="138"/>
      <c r="QFT11" s="138"/>
      <c r="QFW11" s="138"/>
      <c r="QFZ11" s="138"/>
      <c r="QGC11" s="138"/>
      <c r="QGF11" s="138"/>
      <c r="QGI11" s="138"/>
      <c r="QGL11" s="138"/>
      <c r="QGO11" s="138"/>
      <c r="QGR11" s="138"/>
      <c r="QGU11" s="138"/>
      <c r="QGX11" s="138"/>
      <c r="QHA11" s="138"/>
      <c r="QHD11" s="138"/>
      <c r="QHG11" s="138"/>
      <c r="QHJ11" s="138"/>
      <c r="QHM11" s="138"/>
      <c r="QHP11" s="138"/>
      <c r="QHS11" s="138"/>
      <c r="QHV11" s="138"/>
      <c r="QHY11" s="138"/>
      <c r="QIB11" s="138"/>
      <c r="QIE11" s="138"/>
      <c r="QIH11" s="138"/>
      <c r="QIK11" s="138"/>
      <c r="QIN11" s="138"/>
      <c r="QIQ11" s="138"/>
      <c r="QIT11" s="138"/>
      <c r="QIW11" s="138"/>
      <c r="QIZ11" s="138"/>
      <c r="QJC11" s="138"/>
      <c r="QJF11" s="138"/>
      <c r="QJI11" s="138"/>
      <c r="QJL11" s="138"/>
      <c r="QJO11" s="138"/>
      <c r="QJR11" s="138"/>
      <c r="QJU11" s="138"/>
      <c r="QJX11" s="138"/>
      <c r="QKA11" s="138"/>
      <c r="QKD11" s="138"/>
      <c r="QKG11" s="138"/>
      <c r="QKJ11" s="138"/>
      <c r="QKM11" s="138"/>
      <c r="QKP11" s="138"/>
      <c r="QKS11" s="138"/>
      <c r="QKV11" s="138"/>
      <c r="QKY11" s="138"/>
      <c r="QLB11" s="138"/>
      <c r="QLE11" s="138"/>
      <c r="QLH11" s="138"/>
      <c r="QLK11" s="138"/>
      <c r="QLN11" s="138"/>
      <c r="QLQ11" s="138"/>
      <c r="QLT11" s="138"/>
      <c r="QLW11" s="138"/>
      <c r="QLZ11" s="138"/>
      <c r="QMC11" s="138"/>
      <c r="QMF11" s="138"/>
      <c r="QMI11" s="138"/>
      <c r="QML11" s="138"/>
      <c r="QMO11" s="138"/>
      <c r="QMR11" s="138"/>
      <c r="QMU11" s="138"/>
      <c r="QMX11" s="138"/>
      <c r="QNA11" s="138"/>
      <c r="QND11" s="138"/>
      <c r="QNG11" s="138"/>
      <c r="QNJ11" s="138"/>
      <c r="QNM11" s="138"/>
      <c r="QNP11" s="138"/>
      <c r="QNS11" s="138"/>
      <c r="QNV11" s="138"/>
      <c r="QNY11" s="138"/>
      <c r="QOB11" s="138"/>
      <c r="QOE11" s="138"/>
      <c r="QOH11" s="138"/>
      <c r="QOK11" s="138"/>
      <c r="QON11" s="138"/>
      <c r="QOQ11" s="138"/>
      <c r="QOT11" s="138"/>
      <c r="QOW11" s="138"/>
      <c r="QOZ11" s="138"/>
      <c r="QPC11" s="138"/>
      <c r="QPF11" s="138"/>
      <c r="QPI11" s="138"/>
      <c r="QPL11" s="138"/>
      <c r="QPO11" s="138"/>
      <c r="QPR11" s="138"/>
      <c r="QPU11" s="138"/>
      <c r="QPX11" s="138"/>
      <c r="QQA11" s="138"/>
      <c r="QQD11" s="138"/>
      <c r="QQG11" s="138"/>
      <c r="QQJ11" s="138"/>
      <c r="QQM11" s="138"/>
      <c r="QQP11" s="138"/>
      <c r="QQS11" s="138"/>
      <c r="QQV11" s="138"/>
      <c r="QQY11" s="138"/>
      <c r="QRB11" s="138"/>
      <c r="QRE11" s="138"/>
      <c r="QRH11" s="138"/>
      <c r="QRK11" s="138"/>
      <c r="QRN11" s="138"/>
      <c r="QRQ11" s="138"/>
      <c r="QRT11" s="138"/>
      <c r="QRW11" s="138"/>
      <c r="QRZ11" s="138"/>
      <c r="QSC11" s="138"/>
      <c r="QSF11" s="138"/>
      <c r="QSI11" s="138"/>
      <c r="QSL11" s="138"/>
      <c r="QSO11" s="138"/>
      <c r="QSR11" s="138"/>
      <c r="QSU11" s="138"/>
      <c r="QSX11" s="138"/>
      <c r="QTA11" s="138"/>
      <c r="QTD11" s="138"/>
      <c r="QTG11" s="138"/>
      <c r="QTJ11" s="138"/>
      <c r="QTM11" s="138"/>
      <c r="QTP11" s="138"/>
      <c r="QTS11" s="138"/>
      <c r="QTV11" s="138"/>
      <c r="QTY11" s="138"/>
      <c r="QUB11" s="138"/>
      <c r="QUE11" s="138"/>
      <c r="QUH11" s="138"/>
      <c r="QUK11" s="138"/>
      <c r="QUN11" s="138"/>
      <c r="QUQ11" s="138"/>
      <c r="QUT11" s="138"/>
      <c r="QUW11" s="138"/>
      <c r="QUZ11" s="138"/>
      <c r="QVC11" s="138"/>
      <c r="QVF11" s="138"/>
      <c r="QVI11" s="138"/>
      <c r="QVL11" s="138"/>
      <c r="QVO11" s="138"/>
      <c r="QVR11" s="138"/>
      <c r="QVU11" s="138"/>
      <c r="QVX11" s="138"/>
      <c r="QWA11" s="138"/>
      <c r="QWD11" s="138"/>
      <c r="QWG11" s="138"/>
      <c r="QWJ11" s="138"/>
      <c r="QWM11" s="138"/>
      <c r="QWP11" s="138"/>
      <c r="QWS11" s="138"/>
      <c r="QWV11" s="138"/>
      <c r="QWY11" s="138"/>
      <c r="QXB11" s="138"/>
      <c r="QXE11" s="138"/>
      <c r="QXH11" s="138"/>
      <c r="QXK11" s="138"/>
      <c r="QXN11" s="138"/>
      <c r="QXQ11" s="138"/>
      <c r="QXT11" s="138"/>
      <c r="QXW11" s="138"/>
      <c r="QXZ11" s="138"/>
      <c r="QYC11" s="138"/>
      <c r="QYF11" s="138"/>
      <c r="QYI11" s="138"/>
      <c r="QYL11" s="138"/>
      <c r="QYO11" s="138"/>
      <c r="QYR11" s="138"/>
      <c r="QYU11" s="138"/>
      <c r="QYX11" s="138"/>
      <c r="QZA11" s="138"/>
      <c r="QZD11" s="138"/>
      <c r="QZG11" s="138"/>
      <c r="QZJ11" s="138"/>
      <c r="QZM11" s="138"/>
      <c r="QZP11" s="138"/>
      <c r="QZS11" s="138"/>
      <c r="QZV11" s="138"/>
      <c r="QZY11" s="138"/>
      <c r="RAB11" s="138"/>
      <c r="RAE11" s="138"/>
      <c r="RAH11" s="138"/>
      <c r="RAK11" s="138"/>
      <c r="RAN11" s="138"/>
      <c r="RAQ11" s="138"/>
      <c r="RAT11" s="138"/>
      <c r="RAW11" s="138"/>
      <c r="RAZ11" s="138"/>
      <c r="RBC11" s="138"/>
      <c r="RBF11" s="138"/>
      <c r="RBI11" s="138"/>
      <c r="RBL11" s="138"/>
      <c r="RBO11" s="138"/>
      <c r="RBR11" s="138"/>
      <c r="RBU11" s="138"/>
      <c r="RBX11" s="138"/>
      <c r="RCA11" s="138"/>
      <c r="RCD11" s="138"/>
      <c r="RCG11" s="138"/>
      <c r="RCJ11" s="138"/>
      <c r="RCM11" s="138"/>
      <c r="RCP11" s="138"/>
      <c r="RCS11" s="138"/>
      <c r="RCV11" s="138"/>
      <c r="RCY11" s="138"/>
      <c r="RDB11" s="138"/>
      <c r="RDE11" s="138"/>
      <c r="RDH11" s="138"/>
      <c r="RDK11" s="138"/>
      <c r="RDN11" s="138"/>
      <c r="RDQ11" s="138"/>
      <c r="RDT11" s="138"/>
      <c r="RDW11" s="138"/>
      <c r="RDZ11" s="138"/>
      <c r="REC11" s="138"/>
      <c r="REF11" s="138"/>
      <c r="REI11" s="138"/>
      <c r="REL11" s="138"/>
      <c r="REO11" s="138"/>
      <c r="RER11" s="138"/>
      <c r="REU11" s="138"/>
      <c r="REX11" s="138"/>
      <c r="RFA11" s="138"/>
      <c r="RFD11" s="138"/>
      <c r="RFG11" s="138"/>
      <c r="RFJ11" s="138"/>
      <c r="RFM11" s="138"/>
      <c r="RFP11" s="138"/>
      <c r="RFS11" s="138"/>
      <c r="RFV11" s="138"/>
      <c r="RFY11" s="138"/>
      <c r="RGB11" s="138"/>
      <c r="RGE11" s="138"/>
      <c r="RGH11" s="138"/>
      <c r="RGK11" s="138"/>
      <c r="RGN11" s="138"/>
      <c r="RGQ11" s="138"/>
      <c r="RGT11" s="138"/>
      <c r="RGW11" s="138"/>
      <c r="RGZ11" s="138"/>
      <c r="RHC11" s="138"/>
      <c r="RHF11" s="138"/>
      <c r="RHI11" s="138"/>
      <c r="RHL11" s="138"/>
      <c r="RHO11" s="138"/>
      <c r="RHR11" s="138"/>
      <c r="RHU11" s="138"/>
      <c r="RHX11" s="138"/>
      <c r="RIA11" s="138"/>
      <c r="RID11" s="138"/>
      <c r="RIG11" s="138"/>
      <c r="RIJ11" s="138"/>
      <c r="RIM11" s="138"/>
      <c r="RIP11" s="138"/>
      <c r="RIS11" s="138"/>
      <c r="RIV11" s="138"/>
      <c r="RIY11" s="138"/>
      <c r="RJB11" s="138"/>
      <c r="RJE11" s="138"/>
      <c r="RJH11" s="138"/>
      <c r="RJK11" s="138"/>
      <c r="RJN11" s="138"/>
      <c r="RJQ11" s="138"/>
      <c r="RJT11" s="138"/>
      <c r="RJW11" s="138"/>
      <c r="RJZ11" s="138"/>
      <c r="RKC11" s="138"/>
      <c r="RKF11" s="138"/>
      <c r="RKI11" s="138"/>
      <c r="RKL11" s="138"/>
      <c r="RKO11" s="138"/>
      <c r="RKR11" s="138"/>
      <c r="RKU11" s="138"/>
      <c r="RKX11" s="138"/>
      <c r="RLA11" s="138"/>
      <c r="RLD11" s="138"/>
      <c r="RLG11" s="138"/>
      <c r="RLJ11" s="138"/>
      <c r="RLM11" s="138"/>
      <c r="RLP11" s="138"/>
      <c r="RLS11" s="138"/>
      <c r="RLV11" s="138"/>
      <c r="RLY11" s="138"/>
      <c r="RMB11" s="138"/>
      <c r="RME11" s="138"/>
      <c r="RMH11" s="138"/>
      <c r="RMK11" s="138"/>
      <c r="RMN11" s="138"/>
      <c r="RMQ11" s="138"/>
      <c r="RMT11" s="138"/>
      <c r="RMW11" s="138"/>
      <c r="RMZ11" s="138"/>
      <c r="RNC11" s="138"/>
      <c r="RNF11" s="138"/>
      <c r="RNI11" s="138"/>
      <c r="RNL11" s="138"/>
      <c r="RNO11" s="138"/>
      <c r="RNR11" s="138"/>
      <c r="RNU11" s="138"/>
      <c r="RNX11" s="138"/>
      <c r="ROA11" s="138"/>
      <c r="ROD11" s="138"/>
      <c r="ROG11" s="138"/>
      <c r="ROJ11" s="138"/>
      <c r="ROM11" s="138"/>
      <c r="ROP11" s="138"/>
      <c r="ROS11" s="138"/>
      <c r="ROV11" s="138"/>
      <c r="ROY11" s="138"/>
      <c r="RPB11" s="138"/>
      <c r="RPE11" s="138"/>
      <c r="RPH11" s="138"/>
      <c r="RPK11" s="138"/>
      <c r="RPN11" s="138"/>
      <c r="RPQ11" s="138"/>
      <c r="RPT11" s="138"/>
      <c r="RPW11" s="138"/>
      <c r="RPZ11" s="138"/>
      <c r="RQC11" s="138"/>
      <c r="RQF11" s="138"/>
      <c r="RQI11" s="138"/>
      <c r="RQL11" s="138"/>
      <c r="RQO11" s="138"/>
      <c r="RQR11" s="138"/>
      <c r="RQU11" s="138"/>
      <c r="RQX11" s="138"/>
      <c r="RRA11" s="138"/>
      <c r="RRD11" s="138"/>
      <c r="RRG11" s="138"/>
      <c r="RRJ11" s="138"/>
      <c r="RRM11" s="138"/>
      <c r="RRP11" s="138"/>
      <c r="RRS11" s="138"/>
      <c r="RRV11" s="138"/>
      <c r="RRY11" s="138"/>
      <c r="RSB11" s="138"/>
      <c r="RSE11" s="138"/>
      <c r="RSH11" s="138"/>
      <c r="RSK11" s="138"/>
      <c r="RSN11" s="138"/>
      <c r="RSQ11" s="138"/>
      <c r="RST11" s="138"/>
      <c r="RSW11" s="138"/>
      <c r="RSZ11" s="138"/>
      <c r="RTC11" s="138"/>
      <c r="RTF11" s="138"/>
      <c r="RTI11" s="138"/>
      <c r="RTL11" s="138"/>
      <c r="RTO11" s="138"/>
      <c r="RTR11" s="138"/>
      <c r="RTU11" s="138"/>
      <c r="RTX11" s="138"/>
      <c r="RUA11" s="138"/>
      <c r="RUD11" s="138"/>
      <c r="RUG11" s="138"/>
      <c r="RUJ11" s="138"/>
      <c r="RUM11" s="138"/>
      <c r="RUP11" s="138"/>
      <c r="RUS11" s="138"/>
      <c r="RUV11" s="138"/>
      <c r="RUY11" s="138"/>
      <c r="RVB11" s="138"/>
      <c r="RVE11" s="138"/>
      <c r="RVH11" s="138"/>
      <c r="RVK11" s="138"/>
      <c r="RVN11" s="138"/>
      <c r="RVQ11" s="138"/>
      <c r="RVT11" s="138"/>
      <c r="RVW11" s="138"/>
      <c r="RVZ11" s="138"/>
      <c r="RWC11" s="138"/>
      <c r="RWF11" s="138"/>
      <c r="RWI11" s="138"/>
      <c r="RWL11" s="138"/>
      <c r="RWO11" s="138"/>
      <c r="RWR11" s="138"/>
      <c r="RWU11" s="138"/>
      <c r="RWX11" s="138"/>
      <c r="RXA11" s="138"/>
      <c r="RXD11" s="138"/>
      <c r="RXG11" s="138"/>
      <c r="RXJ11" s="138"/>
      <c r="RXM11" s="138"/>
      <c r="RXP11" s="138"/>
      <c r="RXS11" s="138"/>
      <c r="RXV11" s="138"/>
      <c r="RXY11" s="138"/>
      <c r="RYB11" s="138"/>
      <c r="RYE11" s="138"/>
      <c r="RYH11" s="138"/>
      <c r="RYK11" s="138"/>
      <c r="RYN11" s="138"/>
      <c r="RYQ11" s="138"/>
      <c r="RYT11" s="138"/>
      <c r="RYW11" s="138"/>
      <c r="RYZ11" s="138"/>
      <c r="RZC11" s="138"/>
      <c r="RZF11" s="138"/>
      <c r="RZI11" s="138"/>
      <c r="RZL11" s="138"/>
      <c r="RZO11" s="138"/>
      <c r="RZR11" s="138"/>
      <c r="RZU11" s="138"/>
      <c r="RZX11" s="138"/>
      <c r="SAA11" s="138"/>
      <c r="SAD11" s="138"/>
      <c r="SAG11" s="138"/>
      <c r="SAJ11" s="138"/>
      <c r="SAM11" s="138"/>
      <c r="SAP11" s="138"/>
      <c r="SAS11" s="138"/>
      <c r="SAV11" s="138"/>
      <c r="SAY11" s="138"/>
      <c r="SBB11" s="138"/>
      <c r="SBE11" s="138"/>
      <c r="SBH11" s="138"/>
      <c r="SBK11" s="138"/>
      <c r="SBN11" s="138"/>
      <c r="SBQ11" s="138"/>
      <c r="SBT11" s="138"/>
      <c r="SBW11" s="138"/>
      <c r="SBZ11" s="138"/>
      <c r="SCC11" s="138"/>
      <c r="SCF11" s="138"/>
      <c r="SCI11" s="138"/>
      <c r="SCL11" s="138"/>
      <c r="SCO11" s="138"/>
      <c r="SCR11" s="138"/>
      <c r="SCU11" s="138"/>
      <c r="SCX11" s="138"/>
      <c r="SDA11" s="138"/>
      <c r="SDD11" s="138"/>
      <c r="SDG11" s="138"/>
      <c r="SDJ11" s="138"/>
      <c r="SDM11" s="138"/>
      <c r="SDP11" s="138"/>
      <c r="SDS11" s="138"/>
      <c r="SDV11" s="138"/>
      <c r="SDY11" s="138"/>
      <c r="SEB11" s="138"/>
      <c r="SEE11" s="138"/>
      <c r="SEH11" s="138"/>
      <c r="SEK11" s="138"/>
      <c r="SEN11" s="138"/>
      <c r="SEQ11" s="138"/>
      <c r="SET11" s="138"/>
      <c r="SEW11" s="138"/>
      <c r="SEZ11" s="138"/>
      <c r="SFC11" s="138"/>
      <c r="SFF11" s="138"/>
      <c r="SFI11" s="138"/>
      <c r="SFL11" s="138"/>
      <c r="SFO11" s="138"/>
      <c r="SFR11" s="138"/>
      <c r="SFU11" s="138"/>
      <c r="SFX11" s="138"/>
      <c r="SGA11" s="138"/>
      <c r="SGD11" s="138"/>
      <c r="SGG11" s="138"/>
      <c r="SGJ11" s="138"/>
      <c r="SGM11" s="138"/>
      <c r="SGP11" s="138"/>
      <c r="SGS11" s="138"/>
      <c r="SGV11" s="138"/>
      <c r="SGY11" s="138"/>
      <c r="SHB11" s="138"/>
      <c r="SHE11" s="138"/>
      <c r="SHH11" s="138"/>
      <c r="SHK11" s="138"/>
      <c r="SHN11" s="138"/>
      <c r="SHQ11" s="138"/>
      <c r="SHT11" s="138"/>
      <c r="SHW11" s="138"/>
      <c r="SHZ11" s="138"/>
      <c r="SIC11" s="138"/>
      <c r="SIF11" s="138"/>
      <c r="SII11" s="138"/>
      <c r="SIL11" s="138"/>
      <c r="SIO11" s="138"/>
      <c r="SIR11" s="138"/>
      <c r="SIU11" s="138"/>
      <c r="SIX11" s="138"/>
      <c r="SJA11" s="138"/>
      <c r="SJD11" s="138"/>
      <c r="SJG11" s="138"/>
      <c r="SJJ11" s="138"/>
      <c r="SJM11" s="138"/>
      <c r="SJP11" s="138"/>
      <c r="SJS11" s="138"/>
      <c r="SJV11" s="138"/>
      <c r="SJY11" s="138"/>
      <c r="SKB11" s="138"/>
      <c r="SKE11" s="138"/>
      <c r="SKH11" s="138"/>
      <c r="SKK11" s="138"/>
      <c r="SKN11" s="138"/>
      <c r="SKQ11" s="138"/>
      <c r="SKT11" s="138"/>
      <c r="SKW11" s="138"/>
      <c r="SKZ11" s="138"/>
      <c r="SLC11" s="138"/>
      <c r="SLF11" s="138"/>
      <c r="SLI11" s="138"/>
      <c r="SLL11" s="138"/>
      <c r="SLO11" s="138"/>
      <c r="SLR11" s="138"/>
      <c r="SLU11" s="138"/>
      <c r="SLX11" s="138"/>
      <c r="SMA11" s="138"/>
      <c r="SMD11" s="138"/>
      <c r="SMG11" s="138"/>
      <c r="SMJ11" s="138"/>
      <c r="SMM11" s="138"/>
      <c r="SMP11" s="138"/>
      <c r="SMS11" s="138"/>
      <c r="SMV11" s="138"/>
      <c r="SMY11" s="138"/>
      <c r="SNB11" s="138"/>
      <c r="SNE11" s="138"/>
      <c r="SNH11" s="138"/>
      <c r="SNK11" s="138"/>
      <c r="SNN11" s="138"/>
      <c r="SNQ11" s="138"/>
      <c r="SNT11" s="138"/>
      <c r="SNW11" s="138"/>
      <c r="SNZ11" s="138"/>
      <c r="SOC11" s="138"/>
      <c r="SOF11" s="138"/>
      <c r="SOI11" s="138"/>
      <c r="SOL11" s="138"/>
      <c r="SOO11" s="138"/>
      <c r="SOR11" s="138"/>
      <c r="SOU11" s="138"/>
      <c r="SOX11" s="138"/>
      <c r="SPA11" s="138"/>
      <c r="SPD11" s="138"/>
      <c r="SPG11" s="138"/>
      <c r="SPJ11" s="138"/>
      <c r="SPM11" s="138"/>
      <c r="SPP11" s="138"/>
      <c r="SPS11" s="138"/>
      <c r="SPV11" s="138"/>
      <c r="SPY11" s="138"/>
      <c r="SQB11" s="138"/>
      <c r="SQE11" s="138"/>
      <c r="SQH11" s="138"/>
      <c r="SQK11" s="138"/>
      <c r="SQN11" s="138"/>
      <c r="SQQ11" s="138"/>
      <c r="SQT11" s="138"/>
      <c r="SQW11" s="138"/>
      <c r="SQZ11" s="138"/>
      <c r="SRC11" s="138"/>
      <c r="SRF11" s="138"/>
      <c r="SRI11" s="138"/>
      <c r="SRL11" s="138"/>
      <c r="SRO11" s="138"/>
      <c r="SRR11" s="138"/>
      <c r="SRU11" s="138"/>
      <c r="SRX11" s="138"/>
      <c r="SSA11" s="138"/>
      <c r="SSD11" s="138"/>
      <c r="SSG11" s="138"/>
      <c r="SSJ11" s="138"/>
      <c r="SSM11" s="138"/>
      <c r="SSP11" s="138"/>
      <c r="SSS11" s="138"/>
      <c r="SSV11" s="138"/>
      <c r="SSY11" s="138"/>
      <c r="STB11" s="138"/>
      <c r="STE11" s="138"/>
      <c r="STH11" s="138"/>
      <c r="STK11" s="138"/>
      <c r="STN11" s="138"/>
      <c r="STQ11" s="138"/>
      <c r="STT11" s="138"/>
      <c r="STW11" s="138"/>
      <c r="STZ11" s="138"/>
      <c r="SUC11" s="138"/>
      <c r="SUF11" s="138"/>
      <c r="SUI11" s="138"/>
      <c r="SUL11" s="138"/>
      <c r="SUO11" s="138"/>
      <c r="SUR11" s="138"/>
      <c r="SUU11" s="138"/>
      <c r="SUX11" s="138"/>
      <c r="SVA11" s="138"/>
      <c r="SVD11" s="138"/>
      <c r="SVG11" s="138"/>
      <c r="SVJ11" s="138"/>
      <c r="SVM11" s="138"/>
      <c r="SVP11" s="138"/>
      <c r="SVS11" s="138"/>
      <c r="SVV11" s="138"/>
      <c r="SVY11" s="138"/>
      <c r="SWB11" s="138"/>
      <c r="SWE11" s="138"/>
      <c r="SWH11" s="138"/>
      <c r="SWK11" s="138"/>
      <c r="SWN11" s="138"/>
      <c r="SWQ11" s="138"/>
      <c r="SWT11" s="138"/>
      <c r="SWW11" s="138"/>
      <c r="SWZ11" s="138"/>
      <c r="SXC11" s="138"/>
      <c r="SXF11" s="138"/>
      <c r="SXI11" s="138"/>
      <c r="SXL11" s="138"/>
      <c r="SXO11" s="138"/>
      <c r="SXR11" s="138"/>
      <c r="SXU11" s="138"/>
      <c r="SXX11" s="138"/>
      <c r="SYA11" s="138"/>
      <c r="SYD11" s="138"/>
      <c r="SYG11" s="138"/>
      <c r="SYJ11" s="138"/>
      <c r="SYM11" s="138"/>
      <c r="SYP11" s="138"/>
      <c r="SYS11" s="138"/>
      <c r="SYV11" s="138"/>
      <c r="SYY11" s="138"/>
      <c r="SZB11" s="138"/>
      <c r="SZE11" s="138"/>
      <c r="SZH11" s="138"/>
      <c r="SZK11" s="138"/>
      <c r="SZN11" s="138"/>
      <c r="SZQ11" s="138"/>
      <c r="SZT11" s="138"/>
      <c r="SZW11" s="138"/>
      <c r="SZZ11" s="138"/>
      <c r="TAC11" s="138"/>
      <c r="TAF11" s="138"/>
      <c r="TAI11" s="138"/>
      <c r="TAL11" s="138"/>
      <c r="TAO11" s="138"/>
      <c r="TAR11" s="138"/>
      <c r="TAU11" s="138"/>
      <c r="TAX11" s="138"/>
      <c r="TBA11" s="138"/>
      <c r="TBD11" s="138"/>
      <c r="TBG11" s="138"/>
      <c r="TBJ11" s="138"/>
      <c r="TBM11" s="138"/>
      <c r="TBP11" s="138"/>
      <c r="TBS11" s="138"/>
      <c r="TBV11" s="138"/>
      <c r="TBY11" s="138"/>
      <c r="TCB11" s="138"/>
      <c r="TCE11" s="138"/>
      <c r="TCH11" s="138"/>
      <c r="TCK11" s="138"/>
      <c r="TCN11" s="138"/>
      <c r="TCQ11" s="138"/>
      <c r="TCT11" s="138"/>
      <c r="TCW11" s="138"/>
      <c r="TCZ11" s="138"/>
      <c r="TDC11" s="138"/>
      <c r="TDF11" s="138"/>
      <c r="TDI11" s="138"/>
      <c r="TDL11" s="138"/>
      <c r="TDO11" s="138"/>
      <c r="TDR11" s="138"/>
      <c r="TDU11" s="138"/>
      <c r="TDX11" s="138"/>
      <c r="TEA11" s="138"/>
      <c r="TED11" s="138"/>
      <c r="TEG11" s="138"/>
      <c r="TEJ11" s="138"/>
      <c r="TEM11" s="138"/>
      <c r="TEP11" s="138"/>
      <c r="TES11" s="138"/>
      <c r="TEV11" s="138"/>
      <c r="TEY11" s="138"/>
      <c r="TFB11" s="138"/>
      <c r="TFE11" s="138"/>
      <c r="TFH11" s="138"/>
      <c r="TFK11" s="138"/>
      <c r="TFN11" s="138"/>
      <c r="TFQ11" s="138"/>
      <c r="TFT11" s="138"/>
      <c r="TFW11" s="138"/>
      <c r="TFZ11" s="138"/>
      <c r="TGC11" s="138"/>
      <c r="TGF11" s="138"/>
      <c r="TGI11" s="138"/>
      <c r="TGL11" s="138"/>
      <c r="TGO11" s="138"/>
      <c r="TGR11" s="138"/>
      <c r="TGU11" s="138"/>
      <c r="TGX11" s="138"/>
      <c r="THA11" s="138"/>
      <c r="THD11" s="138"/>
      <c r="THG11" s="138"/>
      <c r="THJ11" s="138"/>
      <c r="THM11" s="138"/>
      <c r="THP11" s="138"/>
      <c r="THS11" s="138"/>
      <c r="THV11" s="138"/>
      <c r="THY11" s="138"/>
      <c r="TIB11" s="138"/>
      <c r="TIE11" s="138"/>
      <c r="TIH11" s="138"/>
      <c r="TIK11" s="138"/>
      <c r="TIN11" s="138"/>
      <c r="TIQ11" s="138"/>
      <c r="TIT11" s="138"/>
      <c r="TIW11" s="138"/>
      <c r="TIZ11" s="138"/>
      <c r="TJC11" s="138"/>
      <c r="TJF11" s="138"/>
      <c r="TJI11" s="138"/>
      <c r="TJL11" s="138"/>
      <c r="TJO11" s="138"/>
      <c r="TJR11" s="138"/>
      <c r="TJU11" s="138"/>
      <c r="TJX11" s="138"/>
      <c r="TKA11" s="138"/>
      <c r="TKD11" s="138"/>
      <c r="TKG11" s="138"/>
      <c r="TKJ11" s="138"/>
      <c r="TKM11" s="138"/>
      <c r="TKP11" s="138"/>
      <c r="TKS11" s="138"/>
      <c r="TKV11" s="138"/>
      <c r="TKY11" s="138"/>
      <c r="TLB11" s="138"/>
      <c r="TLE11" s="138"/>
      <c r="TLH11" s="138"/>
      <c r="TLK11" s="138"/>
      <c r="TLN11" s="138"/>
      <c r="TLQ11" s="138"/>
      <c r="TLT11" s="138"/>
      <c r="TLW11" s="138"/>
      <c r="TLZ11" s="138"/>
      <c r="TMC11" s="138"/>
      <c r="TMF11" s="138"/>
      <c r="TMI11" s="138"/>
      <c r="TML11" s="138"/>
      <c r="TMO11" s="138"/>
      <c r="TMR11" s="138"/>
      <c r="TMU11" s="138"/>
      <c r="TMX11" s="138"/>
      <c r="TNA11" s="138"/>
      <c r="TND11" s="138"/>
      <c r="TNG11" s="138"/>
      <c r="TNJ11" s="138"/>
      <c r="TNM11" s="138"/>
      <c r="TNP11" s="138"/>
      <c r="TNS11" s="138"/>
      <c r="TNV11" s="138"/>
      <c r="TNY11" s="138"/>
      <c r="TOB11" s="138"/>
      <c r="TOE11" s="138"/>
      <c r="TOH11" s="138"/>
      <c r="TOK11" s="138"/>
      <c r="TON11" s="138"/>
      <c r="TOQ11" s="138"/>
      <c r="TOT11" s="138"/>
      <c r="TOW11" s="138"/>
      <c r="TOZ11" s="138"/>
      <c r="TPC11" s="138"/>
      <c r="TPF11" s="138"/>
      <c r="TPI11" s="138"/>
      <c r="TPL11" s="138"/>
      <c r="TPO11" s="138"/>
      <c r="TPR11" s="138"/>
      <c r="TPU11" s="138"/>
      <c r="TPX11" s="138"/>
      <c r="TQA11" s="138"/>
      <c r="TQD11" s="138"/>
      <c r="TQG11" s="138"/>
      <c r="TQJ11" s="138"/>
      <c r="TQM11" s="138"/>
      <c r="TQP11" s="138"/>
      <c r="TQS11" s="138"/>
      <c r="TQV11" s="138"/>
      <c r="TQY11" s="138"/>
      <c r="TRB11" s="138"/>
      <c r="TRE11" s="138"/>
      <c r="TRH11" s="138"/>
      <c r="TRK11" s="138"/>
      <c r="TRN11" s="138"/>
      <c r="TRQ11" s="138"/>
      <c r="TRT11" s="138"/>
      <c r="TRW11" s="138"/>
      <c r="TRZ11" s="138"/>
      <c r="TSC11" s="138"/>
      <c r="TSF11" s="138"/>
      <c r="TSI11" s="138"/>
      <c r="TSL11" s="138"/>
      <c r="TSO11" s="138"/>
      <c r="TSR11" s="138"/>
      <c r="TSU11" s="138"/>
      <c r="TSX11" s="138"/>
      <c r="TTA11" s="138"/>
      <c r="TTD11" s="138"/>
      <c r="TTG11" s="138"/>
      <c r="TTJ11" s="138"/>
      <c r="TTM11" s="138"/>
      <c r="TTP11" s="138"/>
      <c r="TTS11" s="138"/>
      <c r="TTV11" s="138"/>
      <c r="TTY11" s="138"/>
      <c r="TUB11" s="138"/>
      <c r="TUE11" s="138"/>
      <c r="TUH11" s="138"/>
      <c r="TUK11" s="138"/>
      <c r="TUN11" s="138"/>
      <c r="TUQ11" s="138"/>
      <c r="TUT11" s="138"/>
      <c r="TUW11" s="138"/>
      <c r="TUZ11" s="138"/>
      <c r="TVC11" s="138"/>
      <c r="TVF11" s="138"/>
      <c r="TVI11" s="138"/>
      <c r="TVL11" s="138"/>
      <c r="TVO11" s="138"/>
      <c r="TVR11" s="138"/>
      <c r="TVU11" s="138"/>
      <c r="TVX11" s="138"/>
      <c r="TWA11" s="138"/>
      <c r="TWD11" s="138"/>
      <c r="TWG11" s="138"/>
      <c r="TWJ11" s="138"/>
      <c r="TWM11" s="138"/>
      <c r="TWP11" s="138"/>
      <c r="TWS11" s="138"/>
      <c r="TWV11" s="138"/>
      <c r="TWY11" s="138"/>
      <c r="TXB11" s="138"/>
      <c r="TXE11" s="138"/>
      <c r="TXH11" s="138"/>
      <c r="TXK11" s="138"/>
      <c r="TXN11" s="138"/>
      <c r="TXQ11" s="138"/>
      <c r="TXT11" s="138"/>
      <c r="TXW11" s="138"/>
      <c r="TXZ11" s="138"/>
      <c r="TYC11" s="138"/>
      <c r="TYF11" s="138"/>
      <c r="TYI11" s="138"/>
      <c r="TYL11" s="138"/>
      <c r="TYO11" s="138"/>
      <c r="TYR11" s="138"/>
      <c r="TYU11" s="138"/>
      <c r="TYX11" s="138"/>
      <c r="TZA11" s="138"/>
      <c r="TZD11" s="138"/>
      <c r="TZG11" s="138"/>
      <c r="TZJ11" s="138"/>
      <c r="TZM11" s="138"/>
      <c r="TZP11" s="138"/>
      <c r="TZS11" s="138"/>
      <c r="TZV11" s="138"/>
      <c r="TZY11" s="138"/>
      <c r="UAB11" s="138"/>
      <c r="UAE11" s="138"/>
      <c r="UAH11" s="138"/>
      <c r="UAK11" s="138"/>
      <c r="UAN11" s="138"/>
      <c r="UAQ11" s="138"/>
      <c r="UAT11" s="138"/>
      <c r="UAW11" s="138"/>
      <c r="UAZ11" s="138"/>
      <c r="UBC11" s="138"/>
      <c r="UBF11" s="138"/>
      <c r="UBI11" s="138"/>
      <c r="UBL11" s="138"/>
      <c r="UBO11" s="138"/>
      <c r="UBR11" s="138"/>
      <c r="UBU11" s="138"/>
      <c r="UBX11" s="138"/>
      <c r="UCA11" s="138"/>
      <c r="UCD11" s="138"/>
      <c r="UCG11" s="138"/>
      <c r="UCJ11" s="138"/>
      <c r="UCM11" s="138"/>
      <c r="UCP11" s="138"/>
      <c r="UCS11" s="138"/>
      <c r="UCV11" s="138"/>
      <c r="UCY11" s="138"/>
      <c r="UDB11" s="138"/>
      <c r="UDE11" s="138"/>
      <c r="UDH11" s="138"/>
      <c r="UDK11" s="138"/>
      <c r="UDN11" s="138"/>
      <c r="UDQ11" s="138"/>
      <c r="UDT11" s="138"/>
      <c r="UDW11" s="138"/>
      <c r="UDZ11" s="138"/>
      <c r="UEC11" s="138"/>
      <c r="UEF11" s="138"/>
      <c r="UEI11" s="138"/>
      <c r="UEL11" s="138"/>
      <c r="UEO11" s="138"/>
      <c r="UER11" s="138"/>
      <c r="UEU11" s="138"/>
      <c r="UEX11" s="138"/>
      <c r="UFA11" s="138"/>
      <c r="UFD11" s="138"/>
      <c r="UFG11" s="138"/>
      <c r="UFJ11" s="138"/>
      <c r="UFM11" s="138"/>
      <c r="UFP11" s="138"/>
      <c r="UFS11" s="138"/>
      <c r="UFV11" s="138"/>
      <c r="UFY11" s="138"/>
      <c r="UGB11" s="138"/>
      <c r="UGE11" s="138"/>
      <c r="UGH11" s="138"/>
      <c r="UGK11" s="138"/>
      <c r="UGN11" s="138"/>
      <c r="UGQ11" s="138"/>
      <c r="UGT11" s="138"/>
      <c r="UGW11" s="138"/>
      <c r="UGZ11" s="138"/>
      <c r="UHC11" s="138"/>
      <c r="UHF11" s="138"/>
      <c r="UHI11" s="138"/>
      <c r="UHL11" s="138"/>
      <c r="UHO11" s="138"/>
      <c r="UHR11" s="138"/>
      <c r="UHU11" s="138"/>
      <c r="UHX11" s="138"/>
      <c r="UIA11" s="138"/>
      <c r="UID11" s="138"/>
      <c r="UIG11" s="138"/>
      <c r="UIJ11" s="138"/>
      <c r="UIM11" s="138"/>
      <c r="UIP11" s="138"/>
      <c r="UIS11" s="138"/>
      <c r="UIV11" s="138"/>
      <c r="UIY11" s="138"/>
      <c r="UJB11" s="138"/>
      <c r="UJE11" s="138"/>
      <c r="UJH11" s="138"/>
      <c r="UJK11" s="138"/>
      <c r="UJN11" s="138"/>
      <c r="UJQ11" s="138"/>
      <c r="UJT11" s="138"/>
      <c r="UJW11" s="138"/>
      <c r="UJZ11" s="138"/>
      <c r="UKC11" s="138"/>
      <c r="UKF11" s="138"/>
      <c r="UKI11" s="138"/>
      <c r="UKL11" s="138"/>
      <c r="UKO11" s="138"/>
      <c r="UKR11" s="138"/>
      <c r="UKU11" s="138"/>
      <c r="UKX11" s="138"/>
      <c r="ULA11" s="138"/>
      <c r="ULD11" s="138"/>
      <c r="ULG11" s="138"/>
      <c r="ULJ11" s="138"/>
      <c r="ULM11" s="138"/>
      <c r="ULP11" s="138"/>
      <c r="ULS11" s="138"/>
      <c r="ULV11" s="138"/>
      <c r="ULY11" s="138"/>
      <c r="UMB11" s="138"/>
      <c r="UME11" s="138"/>
      <c r="UMH11" s="138"/>
      <c r="UMK11" s="138"/>
      <c r="UMN11" s="138"/>
      <c r="UMQ11" s="138"/>
      <c r="UMT11" s="138"/>
      <c r="UMW11" s="138"/>
      <c r="UMZ11" s="138"/>
      <c r="UNC11" s="138"/>
      <c r="UNF11" s="138"/>
      <c r="UNI11" s="138"/>
      <c r="UNL11" s="138"/>
      <c r="UNO11" s="138"/>
      <c r="UNR11" s="138"/>
      <c r="UNU11" s="138"/>
      <c r="UNX11" s="138"/>
      <c r="UOA11" s="138"/>
      <c r="UOD11" s="138"/>
      <c r="UOG11" s="138"/>
      <c r="UOJ11" s="138"/>
      <c r="UOM11" s="138"/>
      <c r="UOP11" s="138"/>
      <c r="UOS11" s="138"/>
      <c r="UOV11" s="138"/>
      <c r="UOY11" s="138"/>
      <c r="UPB11" s="138"/>
      <c r="UPE11" s="138"/>
      <c r="UPH11" s="138"/>
      <c r="UPK11" s="138"/>
      <c r="UPN11" s="138"/>
      <c r="UPQ11" s="138"/>
      <c r="UPT11" s="138"/>
      <c r="UPW11" s="138"/>
      <c r="UPZ11" s="138"/>
      <c r="UQC11" s="138"/>
      <c r="UQF11" s="138"/>
      <c r="UQI11" s="138"/>
      <c r="UQL11" s="138"/>
      <c r="UQO11" s="138"/>
      <c r="UQR11" s="138"/>
      <c r="UQU11" s="138"/>
      <c r="UQX11" s="138"/>
      <c r="URA11" s="138"/>
      <c r="URD11" s="138"/>
      <c r="URG11" s="138"/>
      <c r="URJ11" s="138"/>
      <c r="URM11" s="138"/>
      <c r="URP11" s="138"/>
      <c r="URS11" s="138"/>
      <c r="URV11" s="138"/>
      <c r="URY11" s="138"/>
      <c r="USB11" s="138"/>
      <c r="USE11" s="138"/>
      <c r="USH11" s="138"/>
      <c r="USK11" s="138"/>
      <c r="USN11" s="138"/>
      <c r="USQ11" s="138"/>
      <c r="UST11" s="138"/>
      <c r="USW11" s="138"/>
      <c r="USZ11" s="138"/>
      <c r="UTC11" s="138"/>
      <c r="UTF11" s="138"/>
      <c r="UTI11" s="138"/>
      <c r="UTL11" s="138"/>
      <c r="UTO11" s="138"/>
      <c r="UTR11" s="138"/>
      <c r="UTU11" s="138"/>
      <c r="UTX11" s="138"/>
      <c r="UUA11" s="138"/>
      <c r="UUD11" s="138"/>
      <c r="UUG11" s="138"/>
      <c r="UUJ11" s="138"/>
      <c r="UUM11" s="138"/>
      <c r="UUP11" s="138"/>
      <c r="UUS11" s="138"/>
      <c r="UUV11" s="138"/>
      <c r="UUY11" s="138"/>
      <c r="UVB11" s="138"/>
      <c r="UVE11" s="138"/>
      <c r="UVH11" s="138"/>
      <c r="UVK11" s="138"/>
      <c r="UVN11" s="138"/>
      <c r="UVQ11" s="138"/>
      <c r="UVT11" s="138"/>
      <c r="UVW11" s="138"/>
      <c r="UVZ11" s="138"/>
      <c r="UWC11" s="138"/>
      <c r="UWF11" s="138"/>
      <c r="UWI11" s="138"/>
      <c r="UWL11" s="138"/>
      <c r="UWO11" s="138"/>
      <c r="UWR11" s="138"/>
      <c r="UWU11" s="138"/>
      <c r="UWX11" s="138"/>
      <c r="UXA11" s="138"/>
      <c r="UXD11" s="138"/>
      <c r="UXG11" s="138"/>
      <c r="UXJ11" s="138"/>
      <c r="UXM11" s="138"/>
      <c r="UXP11" s="138"/>
      <c r="UXS11" s="138"/>
      <c r="UXV11" s="138"/>
      <c r="UXY11" s="138"/>
      <c r="UYB11" s="138"/>
      <c r="UYE11" s="138"/>
      <c r="UYH11" s="138"/>
      <c r="UYK11" s="138"/>
      <c r="UYN11" s="138"/>
      <c r="UYQ11" s="138"/>
      <c r="UYT11" s="138"/>
      <c r="UYW11" s="138"/>
      <c r="UYZ11" s="138"/>
      <c r="UZC11" s="138"/>
      <c r="UZF11" s="138"/>
      <c r="UZI11" s="138"/>
      <c r="UZL11" s="138"/>
      <c r="UZO11" s="138"/>
      <c r="UZR11" s="138"/>
      <c r="UZU11" s="138"/>
      <c r="UZX11" s="138"/>
      <c r="VAA11" s="138"/>
      <c r="VAD11" s="138"/>
      <c r="VAG11" s="138"/>
      <c r="VAJ11" s="138"/>
      <c r="VAM11" s="138"/>
      <c r="VAP11" s="138"/>
      <c r="VAS11" s="138"/>
      <c r="VAV11" s="138"/>
      <c r="VAY11" s="138"/>
      <c r="VBB11" s="138"/>
      <c r="VBE11" s="138"/>
      <c r="VBH11" s="138"/>
      <c r="VBK11" s="138"/>
      <c r="VBN11" s="138"/>
      <c r="VBQ11" s="138"/>
      <c r="VBT11" s="138"/>
      <c r="VBW11" s="138"/>
      <c r="VBZ11" s="138"/>
      <c r="VCC11" s="138"/>
      <c r="VCF11" s="138"/>
      <c r="VCI11" s="138"/>
      <c r="VCL11" s="138"/>
      <c r="VCO11" s="138"/>
      <c r="VCR11" s="138"/>
      <c r="VCU11" s="138"/>
      <c r="VCX11" s="138"/>
      <c r="VDA11" s="138"/>
      <c r="VDD11" s="138"/>
      <c r="VDG11" s="138"/>
      <c r="VDJ11" s="138"/>
      <c r="VDM11" s="138"/>
      <c r="VDP11" s="138"/>
      <c r="VDS11" s="138"/>
      <c r="VDV11" s="138"/>
      <c r="VDY11" s="138"/>
      <c r="VEB11" s="138"/>
      <c r="VEE11" s="138"/>
      <c r="VEH11" s="138"/>
      <c r="VEK11" s="138"/>
      <c r="VEN11" s="138"/>
      <c r="VEQ11" s="138"/>
      <c r="VET11" s="138"/>
      <c r="VEW11" s="138"/>
      <c r="VEZ11" s="138"/>
      <c r="VFC11" s="138"/>
      <c r="VFF11" s="138"/>
      <c r="VFI11" s="138"/>
      <c r="VFL11" s="138"/>
      <c r="VFO11" s="138"/>
      <c r="VFR11" s="138"/>
      <c r="VFU11" s="138"/>
      <c r="VFX11" s="138"/>
      <c r="VGA11" s="138"/>
      <c r="VGD11" s="138"/>
      <c r="VGG11" s="138"/>
      <c r="VGJ11" s="138"/>
      <c r="VGM11" s="138"/>
      <c r="VGP11" s="138"/>
      <c r="VGS11" s="138"/>
      <c r="VGV11" s="138"/>
      <c r="VGY11" s="138"/>
      <c r="VHB11" s="138"/>
      <c r="VHE11" s="138"/>
      <c r="VHH11" s="138"/>
      <c r="VHK11" s="138"/>
      <c r="VHN11" s="138"/>
      <c r="VHQ11" s="138"/>
      <c r="VHT11" s="138"/>
      <c r="VHW11" s="138"/>
      <c r="VHZ11" s="138"/>
      <c r="VIC11" s="138"/>
      <c r="VIF11" s="138"/>
      <c r="VII11" s="138"/>
      <c r="VIL11" s="138"/>
      <c r="VIO11" s="138"/>
      <c r="VIR11" s="138"/>
      <c r="VIU11" s="138"/>
      <c r="VIX11" s="138"/>
      <c r="VJA11" s="138"/>
      <c r="VJD11" s="138"/>
      <c r="VJG11" s="138"/>
      <c r="VJJ11" s="138"/>
      <c r="VJM11" s="138"/>
      <c r="VJP11" s="138"/>
      <c r="VJS11" s="138"/>
      <c r="VJV11" s="138"/>
      <c r="VJY11" s="138"/>
      <c r="VKB11" s="138"/>
      <c r="VKE11" s="138"/>
      <c r="VKH11" s="138"/>
      <c r="VKK11" s="138"/>
      <c r="VKN11" s="138"/>
      <c r="VKQ11" s="138"/>
      <c r="VKT11" s="138"/>
      <c r="VKW11" s="138"/>
      <c r="VKZ11" s="138"/>
      <c r="VLC11" s="138"/>
      <c r="VLF11" s="138"/>
      <c r="VLI11" s="138"/>
      <c r="VLL11" s="138"/>
      <c r="VLO11" s="138"/>
      <c r="VLR11" s="138"/>
      <c r="VLU11" s="138"/>
      <c r="VLX11" s="138"/>
      <c r="VMA11" s="138"/>
      <c r="VMD11" s="138"/>
      <c r="VMG11" s="138"/>
      <c r="VMJ11" s="138"/>
      <c r="VMM11" s="138"/>
      <c r="VMP11" s="138"/>
      <c r="VMS11" s="138"/>
      <c r="VMV11" s="138"/>
      <c r="VMY11" s="138"/>
      <c r="VNB11" s="138"/>
      <c r="VNE11" s="138"/>
      <c r="VNH11" s="138"/>
      <c r="VNK11" s="138"/>
      <c r="VNN11" s="138"/>
      <c r="VNQ11" s="138"/>
      <c r="VNT11" s="138"/>
      <c r="VNW11" s="138"/>
      <c r="VNZ11" s="138"/>
      <c r="VOC11" s="138"/>
      <c r="VOF11" s="138"/>
      <c r="VOI11" s="138"/>
      <c r="VOL11" s="138"/>
      <c r="VOO11" s="138"/>
      <c r="VOR11" s="138"/>
      <c r="VOU11" s="138"/>
      <c r="VOX11" s="138"/>
      <c r="VPA11" s="138"/>
      <c r="VPD11" s="138"/>
      <c r="VPG11" s="138"/>
      <c r="VPJ11" s="138"/>
      <c r="VPM11" s="138"/>
      <c r="VPP11" s="138"/>
      <c r="VPS11" s="138"/>
      <c r="VPV11" s="138"/>
      <c r="VPY11" s="138"/>
      <c r="VQB11" s="138"/>
      <c r="VQE11" s="138"/>
      <c r="VQH11" s="138"/>
      <c r="VQK11" s="138"/>
      <c r="VQN11" s="138"/>
      <c r="VQQ11" s="138"/>
      <c r="VQT11" s="138"/>
      <c r="VQW11" s="138"/>
      <c r="VQZ11" s="138"/>
      <c r="VRC11" s="138"/>
      <c r="VRF11" s="138"/>
      <c r="VRI11" s="138"/>
      <c r="VRL11" s="138"/>
      <c r="VRO11" s="138"/>
      <c r="VRR11" s="138"/>
      <c r="VRU11" s="138"/>
      <c r="VRX11" s="138"/>
      <c r="VSA11" s="138"/>
      <c r="VSD11" s="138"/>
      <c r="VSG11" s="138"/>
      <c r="VSJ11" s="138"/>
      <c r="VSM11" s="138"/>
      <c r="VSP11" s="138"/>
      <c r="VSS11" s="138"/>
      <c r="VSV11" s="138"/>
      <c r="VSY11" s="138"/>
      <c r="VTB11" s="138"/>
      <c r="VTE11" s="138"/>
      <c r="VTH11" s="138"/>
      <c r="VTK11" s="138"/>
      <c r="VTN11" s="138"/>
      <c r="VTQ11" s="138"/>
      <c r="VTT11" s="138"/>
      <c r="VTW11" s="138"/>
      <c r="VTZ11" s="138"/>
      <c r="VUC11" s="138"/>
      <c r="VUF11" s="138"/>
      <c r="VUI11" s="138"/>
      <c r="VUL11" s="138"/>
      <c r="VUO11" s="138"/>
      <c r="VUR11" s="138"/>
      <c r="VUU11" s="138"/>
      <c r="VUX11" s="138"/>
      <c r="VVA11" s="138"/>
      <c r="VVD11" s="138"/>
      <c r="VVG11" s="138"/>
      <c r="VVJ11" s="138"/>
      <c r="VVM11" s="138"/>
      <c r="VVP11" s="138"/>
      <c r="VVS11" s="138"/>
      <c r="VVV11" s="138"/>
      <c r="VVY11" s="138"/>
      <c r="VWB11" s="138"/>
      <c r="VWE11" s="138"/>
      <c r="VWH11" s="138"/>
      <c r="VWK11" s="138"/>
      <c r="VWN11" s="138"/>
      <c r="VWQ11" s="138"/>
      <c r="VWT11" s="138"/>
      <c r="VWW11" s="138"/>
      <c r="VWZ11" s="138"/>
      <c r="VXC11" s="138"/>
      <c r="VXF11" s="138"/>
      <c r="VXI11" s="138"/>
      <c r="VXL11" s="138"/>
      <c r="VXO11" s="138"/>
      <c r="VXR11" s="138"/>
      <c r="VXU11" s="138"/>
      <c r="VXX11" s="138"/>
      <c r="VYA11" s="138"/>
      <c r="VYD11" s="138"/>
      <c r="VYG11" s="138"/>
      <c r="VYJ11" s="138"/>
      <c r="VYM11" s="138"/>
      <c r="VYP11" s="138"/>
      <c r="VYS11" s="138"/>
      <c r="VYV11" s="138"/>
      <c r="VYY11" s="138"/>
      <c r="VZB11" s="138"/>
      <c r="VZE11" s="138"/>
      <c r="VZH11" s="138"/>
      <c r="VZK11" s="138"/>
      <c r="VZN11" s="138"/>
      <c r="VZQ11" s="138"/>
      <c r="VZT11" s="138"/>
      <c r="VZW11" s="138"/>
      <c r="VZZ11" s="138"/>
      <c r="WAC11" s="138"/>
      <c r="WAF11" s="138"/>
      <c r="WAI11" s="138"/>
      <c r="WAL11" s="138"/>
      <c r="WAO11" s="138"/>
      <c r="WAR11" s="138"/>
      <c r="WAU11" s="138"/>
      <c r="WAX11" s="138"/>
      <c r="WBA11" s="138"/>
      <c r="WBD11" s="138"/>
      <c r="WBG11" s="138"/>
      <c r="WBJ11" s="138"/>
      <c r="WBM11" s="138"/>
      <c r="WBP11" s="138"/>
      <c r="WBS11" s="138"/>
      <c r="WBV11" s="138"/>
      <c r="WBY11" s="138"/>
      <c r="WCB11" s="138"/>
      <c r="WCE11" s="138"/>
      <c r="WCH11" s="138"/>
      <c r="WCK11" s="138"/>
      <c r="WCN11" s="138"/>
      <c r="WCQ11" s="138"/>
      <c r="WCT11" s="138"/>
      <c r="WCW11" s="138"/>
      <c r="WCZ11" s="138"/>
      <c r="WDC11" s="138"/>
      <c r="WDF11" s="138"/>
      <c r="WDI11" s="138"/>
      <c r="WDL11" s="138"/>
      <c r="WDO11" s="138"/>
      <c r="WDR11" s="138"/>
      <c r="WDU11" s="138"/>
      <c r="WDX11" s="138"/>
      <c r="WEA11" s="138"/>
      <c r="WED11" s="138"/>
      <c r="WEG11" s="138"/>
      <c r="WEJ11" s="138"/>
      <c r="WEM11" s="138"/>
      <c r="WEP11" s="138"/>
      <c r="WES11" s="138"/>
      <c r="WEV11" s="138"/>
      <c r="WEY11" s="138"/>
      <c r="WFB11" s="138"/>
      <c r="WFE11" s="138"/>
      <c r="WFH11" s="138"/>
      <c r="WFK11" s="138"/>
      <c r="WFN11" s="138"/>
      <c r="WFQ11" s="138"/>
      <c r="WFT11" s="138"/>
      <c r="WFW11" s="138"/>
      <c r="WFZ11" s="138"/>
      <c r="WGC11" s="138"/>
      <c r="WGF11" s="138"/>
      <c r="WGI11" s="138"/>
      <c r="WGL11" s="138"/>
      <c r="WGO11" s="138"/>
      <c r="WGR11" s="138"/>
      <c r="WGU11" s="138"/>
      <c r="WGX11" s="138"/>
      <c r="WHA11" s="138"/>
      <c r="WHD11" s="138"/>
      <c r="WHG11" s="138"/>
      <c r="WHJ11" s="138"/>
      <c r="WHM11" s="138"/>
      <c r="WHP11" s="138"/>
      <c r="WHS11" s="138"/>
      <c r="WHV11" s="138"/>
      <c r="WHY11" s="138"/>
      <c r="WIB11" s="138"/>
      <c r="WIE11" s="138"/>
      <c r="WIH11" s="138"/>
      <c r="WIK11" s="138"/>
      <c r="WIN11" s="138"/>
      <c r="WIQ11" s="138"/>
      <c r="WIT11" s="138"/>
      <c r="WIW11" s="138"/>
      <c r="WIZ11" s="138"/>
      <c r="WJC11" s="138"/>
      <c r="WJF11" s="138"/>
      <c r="WJI11" s="138"/>
      <c r="WJL11" s="138"/>
      <c r="WJO11" s="138"/>
      <c r="WJR11" s="138"/>
      <c r="WJU11" s="138"/>
      <c r="WJX11" s="138"/>
      <c r="WKA11" s="138"/>
      <c r="WKD11" s="138"/>
      <c r="WKG11" s="138"/>
      <c r="WKJ11" s="138"/>
      <c r="WKM11" s="138"/>
      <c r="WKP11" s="138"/>
      <c r="WKS11" s="138"/>
      <c r="WKV11" s="138"/>
      <c r="WKY11" s="138"/>
      <c r="WLB11" s="138"/>
      <c r="WLE11" s="138"/>
      <c r="WLH11" s="138"/>
      <c r="WLK11" s="138"/>
      <c r="WLN11" s="138"/>
      <c r="WLQ11" s="138"/>
      <c r="WLT11" s="138"/>
      <c r="WLW11" s="138"/>
      <c r="WLZ11" s="138"/>
      <c r="WMC11" s="138"/>
      <c r="WMF11" s="138"/>
      <c r="WMI11" s="138"/>
      <c r="WML11" s="138"/>
      <c r="WMO11" s="138"/>
      <c r="WMR11" s="138"/>
      <c r="WMU11" s="138"/>
      <c r="WMX11" s="138"/>
      <c r="WNA11" s="138"/>
      <c r="WND11" s="138"/>
      <c r="WNG11" s="138"/>
      <c r="WNJ11" s="138"/>
      <c r="WNM11" s="138"/>
      <c r="WNP11" s="138"/>
      <c r="WNS11" s="138"/>
      <c r="WNV11" s="138"/>
      <c r="WNY11" s="138"/>
      <c r="WOB11" s="138"/>
      <c r="WOE11" s="138"/>
      <c r="WOH11" s="138"/>
      <c r="WOK11" s="138"/>
      <c r="WON11" s="138"/>
      <c r="WOQ11" s="138"/>
      <c r="WOT11" s="138"/>
      <c r="WOW11" s="138"/>
      <c r="WOZ11" s="138"/>
      <c r="WPC11" s="138"/>
      <c r="WPF11" s="138"/>
      <c r="WPI11" s="138"/>
      <c r="WPL11" s="138"/>
      <c r="WPO11" s="138"/>
      <c r="WPR11" s="138"/>
      <c r="WPU11" s="138"/>
      <c r="WPX11" s="138"/>
      <c r="WQA11" s="138"/>
      <c r="WQD11" s="138"/>
      <c r="WQG11" s="138"/>
      <c r="WQJ11" s="138"/>
      <c r="WQM11" s="138"/>
      <c r="WQP11" s="138"/>
      <c r="WQS11" s="138"/>
      <c r="WQV11" s="138"/>
      <c r="WQY11" s="138"/>
      <c r="WRB11" s="138"/>
      <c r="WRE11" s="138"/>
      <c r="WRH11" s="138"/>
      <c r="WRK11" s="138"/>
      <c r="WRN11" s="138"/>
      <c r="WRQ11" s="138"/>
      <c r="WRT11" s="138"/>
      <c r="WRW11" s="138"/>
      <c r="WRZ11" s="138"/>
      <c r="WSC11" s="138"/>
      <c r="WSF11" s="138"/>
      <c r="WSI11" s="138"/>
      <c r="WSL11" s="138"/>
      <c r="WSO11" s="138"/>
      <c r="WSR11" s="138"/>
      <c r="WSU11" s="138"/>
      <c r="WSX11" s="138"/>
      <c r="WTA11" s="138"/>
      <c r="WTD11" s="138"/>
      <c r="WTG11" s="138"/>
      <c r="WTJ11" s="138"/>
      <c r="WTM11" s="138"/>
      <c r="WTP11" s="138"/>
      <c r="WTS11" s="138"/>
      <c r="WTV11" s="138"/>
      <c r="WTY11" s="138"/>
      <c r="WUB11" s="138"/>
      <c r="WUE11" s="138"/>
      <c r="WUH11" s="138"/>
      <c r="WUK11" s="138"/>
      <c r="WUN11" s="138"/>
      <c r="WUQ11" s="138"/>
      <c r="WUT11" s="138"/>
      <c r="WUW11" s="138"/>
      <c r="WUZ11" s="138"/>
      <c r="WVC11" s="138"/>
      <c r="WVF11" s="138"/>
      <c r="WVI11" s="138"/>
      <c r="WVL11" s="138"/>
      <c r="WVO11" s="138"/>
      <c r="WVR11" s="138"/>
      <c r="WVU11" s="138"/>
      <c r="WVX11" s="138"/>
      <c r="WWA11" s="138"/>
      <c r="WWD11" s="138"/>
      <c r="WWG11" s="138"/>
      <c r="WWJ11" s="138"/>
      <c r="WWM11" s="138"/>
      <c r="WWP11" s="138"/>
      <c r="WWS11" s="138"/>
      <c r="WWV11" s="138"/>
      <c r="WWY11" s="138"/>
      <c r="WXB11" s="138"/>
      <c r="WXE11" s="138"/>
      <c r="WXH11" s="138"/>
      <c r="WXK11" s="138"/>
      <c r="WXN11" s="138"/>
      <c r="WXQ11" s="138"/>
      <c r="WXT11" s="138"/>
      <c r="WXW11" s="138"/>
      <c r="WXZ11" s="138"/>
      <c r="WYC11" s="138"/>
      <c r="WYF11" s="138"/>
      <c r="WYI11" s="138"/>
      <c r="WYL11" s="138"/>
      <c r="WYO11" s="138"/>
      <c r="WYR11" s="138"/>
      <c r="WYU11" s="138"/>
      <c r="WYX11" s="138"/>
      <c r="WZA11" s="138"/>
      <c r="WZD11" s="138"/>
      <c r="WZG11" s="138"/>
      <c r="WZJ11" s="138"/>
      <c r="WZM11" s="138"/>
      <c r="WZP11" s="138"/>
      <c r="WZS11" s="138"/>
      <c r="WZV11" s="138"/>
      <c r="WZY11" s="138"/>
      <c r="XAB11" s="138"/>
      <c r="XAE11" s="138"/>
      <c r="XAH11" s="138"/>
      <c r="XAK11" s="138"/>
      <c r="XAN11" s="138"/>
      <c r="XAQ11" s="138"/>
      <c r="XAT11" s="138"/>
      <c r="XAW11" s="138"/>
      <c r="XAZ11" s="138"/>
      <c r="XBC11" s="138"/>
      <c r="XBF11" s="138"/>
      <c r="XBI11" s="138"/>
      <c r="XBL11" s="138"/>
      <c r="XBO11" s="138"/>
      <c r="XBR11" s="138"/>
      <c r="XBU11" s="138"/>
      <c r="XBX11" s="138"/>
      <c r="XCA11" s="138"/>
      <c r="XCD11" s="138"/>
      <c r="XCG11" s="138"/>
      <c r="XCJ11" s="138"/>
      <c r="XCM11" s="138"/>
      <c r="XCP11" s="138"/>
      <c r="XCS11" s="138"/>
      <c r="XCV11" s="138"/>
      <c r="XCY11" s="138"/>
      <c r="XDB11" s="138"/>
      <c r="XDE11" s="138"/>
      <c r="XDH11" s="138"/>
      <c r="XDK11" s="138"/>
      <c r="XDN11" s="138"/>
      <c r="XDQ11" s="138"/>
      <c r="XDT11" s="138"/>
      <c r="XDW11" s="138"/>
      <c r="XDZ11" s="138"/>
      <c r="XEC11" s="138"/>
      <c r="XEF11" s="138"/>
      <c r="XEI11" s="138"/>
      <c r="XEL11" s="138"/>
      <c r="XEO11" s="138"/>
      <c r="XER11" s="138"/>
      <c r="XEU11" s="138"/>
      <c r="XEX11" s="138"/>
      <c r="XFA11" s="138"/>
      <c r="XFD11" s="138"/>
    </row>
    <row r="12" spans="1:1024 1027:2047 2050:3070 3073:4096 4099:5119 5122:6142 6145:7168 7171:8191 8194:9214 9217:10240 10243:11263 11266:12286 12289:13312 13315:14335 14338:15358 15361:16384" ht="30" x14ac:dyDescent="0.25">
      <c r="A12" s="530" t="s">
        <v>411</v>
      </c>
      <c r="B12" s="294" t="s">
        <v>415</v>
      </c>
      <c r="C12" s="275" t="s">
        <v>237</v>
      </c>
      <c r="D12" s="318">
        <v>44515</v>
      </c>
      <c r="E12" s="100"/>
      <c r="F12" s="100"/>
      <c r="G12" s="280"/>
      <c r="H12" s="100"/>
      <c r="J12" s="138"/>
      <c r="M12" s="138"/>
      <c r="P12" s="138"/>
      <c r="S12" s="138"/>
      <c r="V12" s="138"/>
      <c r="Y12" s="138"/>
      <c r="AB12" s="138"/>
      <c r="AE12" s="138"/>
      <c r="AH12" s="138"/>
      <c r="AK12" s="138"/>
      <c r="AN12" s="138"/>
      <c r="AQ12" s="138"/>
      <c r="AT12" s="138"/>
      <c r="AW12" s="138"/>
      <c r="AZ12" s="138"/>
      <c r="BC12" s="138"/>
      <c r="BF12" s="138"/>
      <c r="BI12" s="138"/>
      <c r="BL12" s="138"/>
      <c r="BO12" s="138"/>
      <c r="BR12" s="138"/>
      <c r="BU12" s="138"/>
      <c r="BX12" s="138"/>
      <c r="CA12" s="138"/>
      <c r="CD12" s="138"/>
      <c r="CG12" s="138"/>
      <c r="CJ12" s="138"/>
      <c r="CM12" s="138"/>
      <c r="CP12" s="138"/>
      <c r="CS12" s="138"/>
      <c r="CV12" s="138"/>
      <c r="CY12" s="138"/>
      <c r="DB12" s="138"/>
      <c r="DE12" s="138"/>
      <c r="DH12" s="138"/>
      <c r="DK12" s="138"/>
      <c r="DN12" s="138"/>
      <c r="DQ12" s="138"/>
      <c r="DT12" s="138"/>
      <c r="DW12" s="138"/>
      <c r="DZ12" s="138"/>
      <c r="EC12" s="138"/>
      <c r="EF12" s="138"/>
      <c r="EI12" s="138"/>
      <c r="EL12" s="138"/>
      <c r="EO12" s="138"/>
      <c r="ER12" s="138"/>
      <c r="EU12" s="138"/>
      <c r="EX12" s="138"/>
      <c r="FA12" s="138"/>
      <c r="FD12" s="138"/>
      <c r="FG12" s="138"/>
      <c r="FJ12" s="138"/>
      <c r="FM12" s="138"/>
      <c r="FP12" s="138"/>
      <c r="FS12" s="138"/>
      <c r="FV12" s="138"/>
      <c r="FY12" s="138"/>
      <c r="GB12" s="138"/>
      <c r="GE12" s="138"/>
      <c r="GH12" s="138"/>
      <c r="GK12" s="138"/>
      <c r="GN12" s="138"/>
      <c r="GQ12" s="138"/>
      <c r="GT12" s="138"/>
      <c r="GW12" s="138"/>
      <c r="GZ12" s="138"/>
      <c r="HC12" s="138"/>
      <c r="HF12" s="138"/>
      <c r="HI12" s="138"/>
      <c r="HL12" s="138"/>
      <c r="HO12" s="138"/>
      <c r="HR12" s="138"/>
      <c r="HU12" s="138"/>
      <c r="HX12" s="138"/>
      <c r="IA12" s="138"/>
      <c r="ID12" s="138"/>
      <c r="IG12" s="138"/>
      <c r="IJ12" s="138"/>
      <c r="IM12" s="138"/>
      <c r="IP12" s="138"/>
      <c r="IS12" s="138"/>
      <c r="IV12" s="138"/>
      <c r="IY12" s="138"/>
      <c r="JB12" s="138"/>
      <c r="JE12" s="138"/>
      <c r="JH12" s="138"/>
      <c r="JK12" s="138"/>
      <c r="JN12" s="138"/>
      <c r="JQ12" s="138"/>
      <c r="JT12" s="138"/>
      <c r="JW12" s="138"/>
      <c r="JZ12" s="138"/>
      <c r="KC12" s="138"/>
      <c r="KF12" s="138"/>
      <c r="KI12" s="138"/>
      <c r="KL12" s="138"/>
      <c r="KO12" s="138"/>
      <c r="KR12" s="138"/>
      <c r="KU12" s="138"/>
      <c r="KX12" s="138"/>
      <c r="LA12" s="138"/>
      <c r="LD12" s="138"/>
      <c r="LG12" s="138"/>
      <c r="LJ12" s="138"/>
      <c r="LM12" s="138"/>
      <c r="LP12" s="138"/>
      <c r="LS12" s="138"/>
      <c r="LV12" s="138"/>
      <c r="LY12" s="138"/>
      <c r="MB12" s="138"/>
      <c r="ME12" s="138"/>
      <c r="MH12" s="138"/>
      <c r="MK12" s="138"/>
      <c r="MN12" s="138"/>
      <c r="MQ12" s="138"/>
      <c r="MT12" s="138"/>
      <c r="MW12" s="138"/>
      <c r="MZ12" s="138"/>
      <c r="NC12" s="138"/>
      <c r="NF12" s="138"/>
      <c r="NI12" s="138"/>
      <c r="NL12" s="138"/>
      <c r="NO12" s="138"/>
      <c r="NR12" s="138"/>
      <c r="NU12" s="138"/>
      <c r="NX12" s="138"/>
      <c r="OA12" s="138"/>
      <c r="OD12" s="138"/>
      <c r="OG12" s="138"/>
      <c r="OJ12" s="138"/>
      <c r="OM12" s="138"/>
      <c r="OP12" s="138"/>
      <c r="OS12" s="138"/>
      <c r="OV12" s="138"/>
      <c r="OY12" s="138"/>
      <c r="PB12" s="138"/>
      <c r="PE12" s="138"/>
      <c r="PH12" s="138"/>
      <c r="PK12" s="138"/>
      <c r="PN12" s="138"/>
      <c r="PQ12" s="138"/>
      <c r="PT12" s="138"/>
      <c r="PW12" s="138"/>
      <c r="PZ12" s="138"/>
      <c r="QC12" s="138"/>
      <c r="QF12" s="138"/>
      <c r="QI12" s="138"/>
      <c r="QL12" s="138"/>
      <c r="QO12" s="138"/>
      <c r="QR12" s="138"/>
      <c r="QU12" s="138"/>
      <c r="QX12" s="138"/>
      <c r="RA12" s="138"/>
      <c r="RD12" s="138"/>
      <c r="RG12" s="138"/>
      <c r="RJ12" s="138"/>
      <c r="RM12" s="138"/>
      <c r="RP12" s="138"/>
      <c r="RS12" s="138"/>
      <c r="RV12" s="138"/>
      <c r="RY12" s="138"/>
      <c r="SB12" s="138"/>
      <c r="SE12" s="138"/>
      <c r="SH12" s="138"/>
      <c r="SK12" s="138"/>
      <c r="SN12" s="138"/>
      <c r="SQ12" s="138"/>
      <c r="ST12" s="138"/>
      <c r="SW12" s="138"/>
      <c r="SZ12" s="138"/>
      <c r="TC12" s="138"/>
      <c r="TF12" s="138"/>
      <c r="TI12" s="138"/>
      <c r="TL12" s="138"/>
      <c r="TO12" s="138"/>
      <c r="TR12" s="138"/>
      <c r="TU12" s="138"/>
      <c r="TX12" s="138"/>
      <c r="UA12" s="138"/>
      <c r="UD12" s="138"/>
      <c r="UG12" s="138"/>
      <c r="UJ12" s="138"/>
      <c r="UM12" s="138"/>
      <c r="UP12" s="138"/>
      <c r="US12" s="138"/>
      <c r="UV12" s="138"/>
      <c r="UY12" s="138"/>
      <c r="VB12" s="138"/>
      <c r="VE12" s="138"/>
      <c r="VH12" s="138"/>
      <c r="VK12" s="138"/>
      <c r="VN12" s="138"/>
      <c r="VQ12" s="138"/>
      <c r="VT12" s="138"/>
      <c r="VW12" s="138"/>
      <c r="VZ12" s="138"/>
      <c r="WC12" s="138"/>
      <c r="WF12" s="138"/>
      <c r="WI12" s="138"/>
      <c r="WL12" s="138"/>
      <c r="WO12" s="138"/>
      <c r="WR12" s="138"/>
      <c r="WU12" s="138"/>
      <c r="WX12" s="138"/>
      <c r="XA12" s="138"/>
      <c r="XD12" s="138"/>
      <c r="XG12" s="138"/>
      <c r="XJ12" s="138"/>
      <c r="XM12" s="138"/>
      <c r="XP12" s="138"/>
      <c r="XS12" s="138"/>
      <c r="XV12" s="138"/>
      <c r="XY12" s="138"/>
      <c r="YB12" s="138"/>
      <c r="YE12" s="138"/>
      <c r="YH12" s="138"/>
      <c r="YK12" s="138"/>
      <c r="YN12" s="138"/>
      <c r="YQ12" s="138"/>
      <c r="YT12" s="138"/>
      <c r="YW12" s="138"/>
      <c r="YZ12" s="138"/>
      <c r="ZC12" s="138"/>
      <c r="ZF12" s="138"/>
      <c r="ZI12" s="138"/>
      <c r="ZL12" s="138"/>
      <c r="ZO12" s="138"/>
      <c r="ZR12" s="138"/>
      <c r="ZU12" s="138"/>
      <c r="ZX12" s="138"/>
      <c r="AAA12" s="138"/>
      <c r="AAD12" s="138"/>
      <c r="AAG12" s="138"/>
      <c r="AAJ12" s="138"/>
      <c r="AAM12" s="138"/>
      <c r="AAP12" s="138"/>
      <c r="AAS12" s="138"/>
      <c r="AAV12" s="138"/>
      <c r="AAY12" s="138"/>
      <c r="ABB12" s="138"/>
      <c r="ABE12" s="138"/>
      <c r="ABH12" s="138"/>
      <c r="ABK12" s="138"/>
      <c r="ABN12" s="138"/>
      <c r="ABQ12" s="138"/>
      <c r="ABT12" s="138"/>
      <c r="ABW12" s="138"/>
      <c r="ABZ12" s="138"/>
      <c r="ACC12" s="138"/>
      <c r="ACF12" s="138"/>
      <c r="ACI12" s="138"/>
      <c r="ACL12" s="138"/>
      <c r="ACO12" s="138"/>
      <c r="ACR12" s="138"/>
      <c r="ACU12" s="138"/>
      <c r="ACX12" s="138"/>
      <c r="ADA12" s="138"/>
      <c r="ADD12" s="138"/>
      <c r="ADG12" s="138"/>
      <c r="ADJ12" s="138"/>
      <c r="ADM12" s="138"/>
      <c r="ADP12" s="138"/>
      <c r="ADS12" s="138"/>
      <c r="ADV12" s="138"/>
      <c r="ADY12" s="138"/>
      <c r="AEB12" s="138"/>
      <c r="AEE12" s="138"/>
      <c r="AEH12" s="138"/>
      <c r="AEK12" s="138"/>
      <c r="AEN12" s="138"/>
      <c r="AEQ12" s="138"/>
      <c r="AET12" s="138"/>
      <c r="AEW12" s="138"/>
      <c r="AEZ12" s="138"/>
      <c r="AFC12" s="138"/>
      <c r="AFF12" s="138"/>
      <c r="AFI12" s="138"/>
      <c r="AFL12" s="138"/>
      <c r="AFO12" s="138"/>
      <c r="AFR12" s="138"/>
      <c r="AFU12" s="138"/>
      <c r="AFX12" s="138"/>
      <c r="AGA12" s="138"/>
      <c r="AGD12" s="138"/>
      <c r="AGG12" s="138"/>
      <c r="AGJ12" s="138"/>
      <c r="AGM12" s="138"/>
      <c r="AGP12" s="138"/>
      <c r="AGS12" s="138"/>
      <c r="AGV12" s="138"/>
      <c r="AGY12" s="138"/>
      <c r="AHB12" s="138"/>
      <c r="AHE12" s="138"/>
      <c r="AHH12" s="138"/>
      <c r="AHK12" s="138"/>
      <c r="AHN12" s="138"/>
      <c r="AHQ12" s="138"/>
      <c r="AHT12" s="138"/>
      <c r="AHW12" s="138"/>
      <c r="AHZ12" s="138"/>
      <c r="AIC12" s="138"/>
      <c r="AIF12" s="138"/>
      <c r="AII12" s="138"/>
      <c r="AIL12" s="138"/>
      <c r="AIO12" s="138"/>
      <c r="AIR12" s="138"/>
      <c r="AIU12" s="138"/>
      <c r="AIX12" s="138"/>
      <c r="AJA12" s="138"/>
      <c r="AJD12" s="138"/>
      <c r="AJG12" s="138"/>
      <c r="AJJ12" s="138"/>
      <c r="AJM12" s="138"/>
      <c r="AJP12" s="138"/>
      <c r="AJS12" s="138"/>
      <c r="AJV12" s="138"/>
      <c r="AJY12" s="138"/>
      <c r="AKB12" s="138"/>
      <c r="AKE12" s="138"/>
      <c r="AKH12" s="138"/>
      <c r="AKK12" s="138"/>
      <c r="AKN12" s="138"/>
      <c r="AKQ12" s="138"/>
      <c r="AKT12" s="138"/>
      <c r="AKW12" s="138"/>
      <c r="AKZ12" s="138"/>
      <c r="ALC12" s="138"/>
      <c r="ALF12" s="138"/>
      <c r="ALI12" s="138"/>
      <c r="ALL12" s="138"/>
      <c r="ALO12" s="138"/>
      <c r="ALR12" s="138"/>
      <c r="ALU12" s="138"/>
      <c r="ALX12" s="138"/>
      <c r="AMA12" s="138"/>
      <c r="AMD12" s="138"/>
      <c r="AMG12" s="138"/>
      <c r="AMJ12" s="138"/>
      <c r="AMM12" s="138"/>
      <c r="AMP12" s="138"/>
      <c r="AMS12" s="138"/>
      <c r="AMV12" s="138"/>
      <c r="AMY12" s="138"/>
      <c r="ANB12" s="138"/>
      <c r="ANE12" s="138"/>
      <c r="ANH12" s="138"/>
      <c r="ANK12" s="138"/>
      <c r="ANN12" s="138"/>
      <c r="ANQ12" s="138"/>
      <c r="ANT12" s="138"/>
      <c r="ANW12" s="138"/>
      <c r="ANZ12" s="138"/>
      <c r="AOC12" s="138"/>
      <c r="AOF12" s="138"/>
      <c r="AOI12" s="138"/>
      <c r="AOL12" s="138"/>
      <c r="AOO12" s="138"/>
      <c r="AOR12" s="138"/>
      <c r="AOU12" s="138"/>
      <c r="AOX12" s="138"/>
      <c r="APA12" s="138"/>
      <c r="APD12" s="138"/>
      <c r="APG12" s="138"/>
      <c r="APJ12" s="138"/>
      <c r="APM12" s="138"/>
      <c r="APP12" s="138"/>
      <c r="APS12" s="138"/>
      <c r="APV12" s="138"/>
      <c r="APY12" s="138"/>
      <c r="AQB12" s="138"/>
      <c r="AQE12" s="138"/>
      <c r="AQH12" s="138"/>
      <c r="AQK12" s="138"/>
      <c r="AQN12" s="138"/>
      <c r="AQQ12" s="138"/>
      <c r="AQT12" s="138"/>
      <c r="AQW12" s="138"/>
      <c r="AQZ12" s="138"/>
      <c r="ARC12" s="138"/>
      <c r="ARF12" s="138"/>
      <c r="ARI12" s="138"/>
      <c r="ARL12" s="138"/>
      <c r="ARO12" s="138"/>
      <c r="ARR12" s="138"/>
      <c r="ARU12" s="138"/>
      <c r="ARX12" s="138"/>
      <c r="ASA12" s="138"/>
      <c r="ASD12" s="138"/>
      <c r="ASG12" s="138"/>
      <c r="ASJ12" s="138"/>
      <c r="ASM12" s="138"/>
      <c r="ASP12" s="138"/>
      <c r="ASS12" s="138"/>
      <c r="ASV12" s="138"/>
      <c r="ASY12" s="138"/>
      <c r="ATB12" s="138"/>
      <c r="ATE12" s="138"/>
      <c r="ATH12" s="138"/>
      <c r="ATK12" s="138"/>
      <c r="ATN12" s="138"/>
      <c r="ATQ12" s="138"/>
      <c r="ATT12" s="138"/>
      <c r="ATW12" s="138"/>
      <c r="ATZ12" s="138"/>
      <c r="AUC12" s="138"/>
      <c r="AUF12" s="138"/>
      <c r="AUI12" s="138"/>
      <c r="AUL12" s="138"/>
      <c r="AUO12" s="138"/>
      <c r="AUR12" s="138"/>
      <c r="AUU12" s="138"/>
      <c r="AUX12" s="138"/>
      <c r="AVA12" s="138"/>
      <c r="AVD12" s="138"/>
      <c r="AVG12" s="138"/>
      <c r="AVJ12" s="138"/>
      <c r="AVM12" s="138"/>
      <c r="AVP12" s="138"/>
      <c r="AVS12" s="138"/>
      <c r="AVV12" s="138"/>
      <c r="AVY12" s="138"/>
      <c r="AWB12" s="138"/>
      <c r="AWE12" s="138"/>
      <c r="AWH12" s="138"/>
      <c r="AWK12" s="138"/>
      <c r="AWN12" s="138"/>
      <c r="AWQ12" s="138"/>
      <c r="AWT12" s="138"/>
      <c r="AWW12" s="138"/>
      <c r="AWZ12" s="138"/>
      <c r="AXC12" s="138"/>
      <c r="AXF12" s="138"/>
      <c r="AXI12" s="138"/>
      <c r="AXL12" s="138"/>
      <c r="AXO12" s="138"/>
      <c r="AXR12" s="138"/>
      <c r="AXU12" s="138"/>
      <c r="AXX12" s="138"/>
      <c r="AYA12" s="138"/>
      <c r="AYD12" s="138"/>
      <c r="AYG12" s="138"/>
      <c r="AYJ12" s="138"/>
      <c r="AYM12" s="138"/>
      <c r="AYP12" s="138"/>
      <c r="AYS12" s="138"/>
      <c r="AYV12" s="138"/>
      <c r="AYY12" s="138"/>
      <c r="AZB12" s="138"/>
      <c r="AZE12" s="138"/>
      <c r="AZH12" s="138"/>
      <c r="AZK12" s="138"/>
      <c r="AZN12" s="138"/>
      <c r="AZQ12" s="138"/>
      <c r="AZT12" s="138"/>
      <c r="AZW12" s="138"/>
      <c r="AZZ12" s="138"/>
      <c r="BAC12" s="138"/>
      <c r="BAF12" s="138"/>
      <c r="BAI12" s="138"/>
      <c r="BAL12" s="138"/>
      <c r="BAO12" s="138"/>
      <c r="BAR12" s="138"/>
      <c r="BAU12" s="138"/>
      <c r="BAX12" s="138"/>
      <c r="BBA12" s="138"/>
      <c r="BBD12" s="138"/>
      <c r="BBG12" s="138"/>
      <c r="BBJ12" s="138"/>
      <c r="BBM12" s="138"/>
      <c r="BBP12" s="138"/>
      <c r="BBS12" s="138"/>
      <c r="BBV12" s="138"/>
      <c r="BBY12" s="138"/>
      <c r="BCB12" s="138"/>
      <c r="BCE12" s="138"/>
      <c r="BCH12" s="138"/>
      <c r="BCK12" s="138"/>
      <c r="BCN12" s="138"/>
      <c r="BCQ12" s="138"/>
      <c r="BCT12" s="138"/>
      <c r="BCW12" s="138"/>
      <c r="BCZ12" s="138"/>
      <c r="BDC12" s="138"/>
      <c r="BDF12" s="138"/>
      <c r="BDI12" s="138"/>
      <c r="BDL12" s="138"/>
      <c r="BDO12" s="138"/>
      <c r="BDR12" s="138"/>
      <c r="BDU12" s="138"/>
      <c r="BDX12" s="138"/>
      <c r="BEA12" s="138"/>
      <c r="BED12" s="138"/>
      <c r="BEG12" s="138"/>
      <c r="BEJ12" s="138"/>
      <c r="BEM12" s="138"/>
      <c r="BEP12" s="138"/>
      <c r="BES12" s="138"/>
      <c r="BEV12" s="138"/>
      <c r="BEY12" s="138"/>
      <c r="BFB12" s="138"/>
      <c r="BFE12" s="138"/>
      <c r="BFH12" s="138"/>
      <c r="BFK12" s="138"/>
      <c r="BFN12" s="138"/>
      <c r="BFQ12" s="138"/>
      <c r="BFT12" s="138"/>
      <c r="BFW12" s="138"/>
      <c r="BFZ12" s="138"/>
      <c r="BGC12" s="138"/>
      <c r="BGF12" s="138"/>
      <c r="BGI12" s="138"/>
      <c r="BGL12" s="138"/>
      <c r="BGO12" s="138"/>
      <c r="BGR12" s="138"/>
      <c r="BGU12" s="138"/>
      <c r="BGX12" s="138"/>
      <c r="BHA12" s="138"/>
      <c r="BHD12" s="138"/>
      <c r="BHG12" s="138"/>
      <c r="BHJ12" s="138"/>
      <c r="BHM12" s="138"/>
      <c r="BHP12" s="138"/>
      <c r="BHS12" s="138"/>
      <c r="BHV12" s="138"/>
      <c r="BHY12" s="138"/>
      <c r="BIB12" s="138"/>
      <c r="BIE12" s="138"/>
      <c r="BIH12" s="138"/>
      <c r="BIK12" s="138"/>
      <c r="BIN12" s="138"/>
      <c r="BIQ12" s="138"/>
      <c r="BIT12" s="138"/>
      <c r="BIW12" s="138"/>
      <c r="BIZ12" s="138"/>
      <c r="BJC12" s="138"/>
      <c r="BJF12" s="138"/>
      <c r="BJI12" s="138"/>
      <c r="BJL12" s="138"/>
      <c r="BJO12" s="138"/>
      <c r="BJR12" s="138"/>
      <c r="BJU12" s="138"/>
      <c r="BJX12" s="138"/>
      <c r="BKA12" s="138"/>
      <c r="BKD12" s="138"/>
      <c r="BKG12" s="138"/>
      <c r="BKJ12" s="138"/>
      <c r="BKM12" s="138"/>
      <c r="BKP12" s="138"/>
      <c r="BKS12" s="138"/>
      <c r="BKV12" s="138"/>
      <c r="BKY12" s="138"/>
      <c r="BLB12" s="138"/>
      <c r="BLE12" s="138"/>
      <c r="BLH12" s="138"/>
      <c r="BLK12" s="138"/>
      <c r="BLN12" s="138"/>
      <c r="BLQ12" s="138"/>
      <c r="BLT12" s="138"/>
      <c r="BLW12" s="138"/>
      <c r="BLZ12" s="138"/>
      <c r="BMC12" s="138"/>
      <c r="BMF12" s="138"/>
      <c r="BMI12" s="138"/>
      <c r="BML12" s="138"/>
      <c r="BMO12" s="138"/>
      <c r="BMR12" s="138"/>
      <c r="BMU12" s="138"/>
      <c r="BMX12" s="138"/>
      <c r="BNA12" s="138"/>
      <c r="BND12" s="138"/>
      <c r="BNG12" s="138"/>
      <c r="BNJ12" s="138"/>
      <c r="BNM12" s="138"/>
      <c r="BNP12" s="138"/>
      <c r="BNS12" s="138"/>
      <c r="BNV12" s="138"/>
      <c r="BNY12" s="138"/>
      <c r="BOB12" s="138"/>
      <c r="BOE12" s="138"/>
      <c r="BOH12" s="138"/>
      <c r="BOK12" s="138"/>
      <c r="BON12" s="138"/>
      <c r="BOQ12" s="138"/>
      <c r="BOT12" s="138"/>
      <c r="BOW12" s="138"/>
      <c r="BOZ12" s="138"/>
      <c r="BPC12" s="138"/>
      <c r="BPF12" s="138"/>
      <c r="BPI12" s="138"/>
      <c r="BPL12" s="138"/>
      <c r="BPO12" s="138"/>
      <c r="BPR12" s="138"/>
      <c r="BPU12" s="138"/>
      <c r="BPX12" s="138"/>
      <c r="BQA12" s="138"/>
      <c r="BQD12" s="138"/>
      <c r="BQG12" s="138"/>
      <c r="BQJ12" s="138"/>
      <c r="BQM12" s="138"/>
      <c r="BQP12" s="138"/>
      <c r="BQS12" s="138"/>
      <c r="BQV12" s="138"/>
      <c r="BQY12" s="138"/>
      <c r="BRB12" s="138"/>
      <c r="BRE12" s="138"/>
      <c r="BRH12" s="138"/>
      <c r="BRK12" s="138"/>
      <c r="BRN12" s="138"/>
      <c r="BRQ12" s="138"/>
      <c r="BRT12" s="138"/>
      <c r="BRW12" s="138"/>
      <c r="BRZ12" s="138"/>
      <c r="BSC12" s="138"/>
      <c r="BSF12" s="138"/>
      <c r="BSI12" s="138"/>
      <c r="BSL12" s="138"/>
      <c r="BSO12" s="138"/>
      <c r="BSR12" s="138"/>
      <c r="BSU12" s="138"/>
      <c r="BSX12" s="138"/>
      <c r="BTA12" s="138"/>
      <c r="BTD12" s="138"/>
      <c r="BTG12" s="138"/>
      <c r="BTJ12" s="138"/>
      <c r="BTM12" s="138"/>
      <c r="BTP12" s="138"/>
      <c r="BTS12" s="138"/>
      <c r="BTV12" s="138"/>
      <c r="BTY12" s="138"/>
      <c r="BUB12" s="138"/>
      <c r="BUE12" s="138"/>
      <c r="BUH12" s="138"/>
      <c r="BUK12" s="138"/>
      <c r="BUN12" s="138"/>
      <c r="BUQ12" s="138"/>
      <c r="BUT12" s="138"/>
      <c r="BUW12" s="138"/>
      <c r="BUZ12" s="138"/>
      <c r="BVC12" s="138"/>
      <c r="BVF12" s="138"/>
      <c r="BVI12" s="138"/>
      <c r="BVL12" s="138"/>
      <c r="BVO12" s="138"/>
      <c r="BVR12" s="138"/>
      <c r="BVU12" s="138"/>
      <c r="BVX12" s="138"/>
      <c r="BWA12" s="138"/>
      <c r="BWD12" s="138"/>
      <c r="BWG12" s="138"/>
      <c r="BWJ12" s="138"/>
      <c r="BWM12" s="138"/>
      <c r="BWP12" s="138"/>
      <c r="BWS12" s="138"/>
      <c r="BWV12" s="138"/>
      <c r="BWY12" s="138"/>
      <c r="BXB12" s="138"/>
      <c r="BXE12" s="138"/>
      <c r="BXH12" s="138"/>
      <c r="BXK12" s="138"/>
      <c r="BXN12" s="138"/>
      <c r="BXQ12" s="138"/>
      <c r="BXT12" s="138"/>
      <c r="BXW12" s="138"/>
      <c r="BXZ12" s="138"/>
      <c r="BYC12" s="138"/>
      <c r="BYF12" s="138"/>
      <c r="BYI12" s="138"/>
      <c r="BYL12" s="138"/>
      <c r="BYO12" s="138"/>
      <c r="BYR12" s="138"/>
      <c r="BYU12" s="138"/>
      <c r="BYX12" s="138"/>
      <c r="BZA12" s="138"/>
      <c r="BZD12" s="138"/>
      <c r="BZG12" s="138"/>
      <c r="BZJ12" s="138"/>
      <c r="BZM12" s="138"/>
      <c r="BZP12" s="138"/>
      <c r="BZS12" s="138"/>
      <c r="BZV12" s="138"/>
      <c r="BZY12" s="138"/>
      <c r="CAB12" s="138"/>
      <c r="CAE12" s="138"/>
      <c r="CAH12" s="138"/>
      <c r="CAK12" s="138"/>
      <c r="CAN12" s="138"/>
      <c r="CAQ12" s="138"/>
      <c r="CAT12" s="138"/>
      <c r="CAW12" s="138"/>
      <c r="CAZ12" s="138"/>
      <c r="CBC12" s="138"/>
      <c r="CBF12" s="138"/>
      <c r="CBI12" s="138"/>
      <c r="CBL12" s="138"/>
      <c r="CBO12" s="138"/>
      <c r="CBR12" s="138"/>
      <c r="CBU12" s="138"/>
      <c r="CBX12" s="138"/>
      <c r="CCA12" s="138"/>
      <c r="CCD12" s="138"/>
      <c r="CCG12" s="138"/>
      <c r="CCJ12" s="138"/>
      <c r="CCM12" s="138"/>
      <c r="CCP12" s="138"/>
      <c r="CCS12" s="138"/>
      <c r="CCV12" s="138"/>
      <c r="CCY12" s="138"/>
      <c r="CDB12" s="138"/>
      <c r="CDE12" s="138"/>
      <c r="CDH12" s="138"/>
      <c r="CDK12" s="138"/>
      <c r="CDN12" s="138"/>
      <c r="CDQ12" s="138"/>
      <c r="CDT12" s="138"/>
      <c r="CDW12" s="138"/>
      <c r="CDZ12" s="138"/>
      <c r="CEC12" s="138"/>
      <c r="CEF12" s="138"/>
      <c r="CEI12" s="138"/>
      <c r="CEL12" s="138"/>
      <c r="CEO12" s="138"/>
      <c r="CER12" s="138"/>
      <c r="CEU12" s="138"/>
      <c r="CEX12" s="138"/>
      <c r="CFA12" s="138"/>
      <c r="CFD12" s="138"/>
      <c r="CFG12" s="138"/>
      <c r="CFJ12" s="138"/>
      <c r="CFM12" s="138"/>
      <c r="CFP12" s="138"/>
      <c r="CFS12" s="138"/>
      <c r="CFV12" s="138"/>
      <c r="CFY12" s="138"/>
      <c r="CGB12" s="138"/>
      <c r="CGE12" s="138"/>
      <c r="CGH12" s="138"/>
      <c r="CGK12" s="138"/>
      <c r="CGN12" s="138"/>
      <c r="CGQ12" s="138"/>
      <c r="CGT12" s="138"/>
      <c r="CGW12" s="138"/>
      <c r="CGZ12" s="138"/>
      <c r="CHC12" s="138"/>
      <c r="CHF12" s="138"/>
      <c r="CHI12" s="138"/>
      <c r="CHL12" s="138"/>
      <c r="CHO12" s="138"/>
      <c r="CHR12" s="138"/>
      <c r="CHU12" s="138"/>
      <c r="CHX12" s="138"/>
      <c r="CIA12" s="138"/>
      <c r="CID12" s="138"/>
      <c r="CIG12" s="138"/>
      <c r="CIJ12" s="138"/>
      <c r="CIM12" s="138"/>
      <c r="CIP12" s="138"/>
      <c r="CIS12" s="138"/>
      <c r="CIV12" s="138"/>
      <c r="CIY12" s="138"/>
      <c r="CJB12" s="138"/>
      <c r="CJE12" s="138"/>
      <c r="CJH12" s="138"/>
      <c r="CJK12" s="138"/>
      <c r="CJN12" s="138"/>
      <c r="CJQ12" s="138"/>
      <c r="CJT12" s="138"/>
      <c r="CJW12" s="138"/>
      <c r="CJZ12" s="138"/>
      <c r="CKC12" s="138"/>
      <c r="CKF12" s="138"/>
      <c r="CKI12" s="138"/>
      <c r="CKL12" s="138"/>
      <c r="CKO12" s="138"/>
      <c r="CKR12" s="138"/>
      <c r="CKU12" s="138"/>
      <c r="CKX12" s="138"/>
      <c r="CLA12" s="138"/>
      <c r="CLD12" s="138"/>
      <c r="CLG12" s="138"/>
      <c r="CLJ12" s="138"/>
      <c r="CLM12" s="138"/>
      <c r="CLP12" s="138"/>
      <c r="CLS12" s="138"/>
      <c r="CLV12" s="138"/>
      <c r="CLY12" s="138"/>
      <c r="CMB12" s="138"/>
      <c r="CME12" s="138"/>
      <c r="CMH12" s="138"/>
      <c r="CMK12" s="138"/>
      <c r="CMN12" s="138"/>
      <c r="CMQ12" s="138"/>
      <c r="CMT12" s="138"/>
      <c r="CMW12" s="138"/>
      <c r="CMZ12" s="138"/>
      <c r="CNC12" s="138"/>
      <c r="CNF12" s="138"/>
      <c r="CNI12" s="138"/>
      <c r="CNL12" s="138"/>
      <c r="CNO12" s="138"/>
      <c r="CNR12" s="138"/>
      <c r="CNU12" s="138"/>
      <c r="CNX12" s="138"/>
      <c r="COA12" s="138"/>
      <c r="COD12" s="138"/>
      <c r="COG12" s="138"/>
      <c r="COJ12" s="138"/>
      <c r="COM12" s="138"/>
      <c r="COP12" s="138"/>
      <c r="COS12" s="138"/>
      <c r="COV12" s="138"/>
      <c r="COY12" s="138"/>
      <c r="CPB12" s="138"/>
      <c r="CPE12" s="138"/>
      <c r="CPH12" s="138"/>
      <c r="CPK12" s="138"/>
      <c r="CPN12" s="138"/>
      <c r="CPQ12" s="138"/>
      <c r="CPT12" s="138"/>
      <c r="CPW12" s="138"/>
      <c r="CPZ12" s="138"/>
      <c r="CQC12" s="138"/>
      <c r="CQF12" s="138"/>
      <c r="CQI12" s="138"/>
      <c r="CQL12" s="138"/>
      <c r="CQO12" s="138"/>
      <c r="CQR12" s="138"/>
      <c r="CQU12" s="138"/>
      <c r="CQX12" s="138"/>
      <c r="CRA12" s="138"/>
      <c r="CRD12" s="138"/>
      <c r="CRG12" s="138"/>
      <c r="CRJ12" s="138"/>
      <c r="CRM12" s="138"/>
      <c r="CRP12" s="138"/>
      <c r="CRS12" s="138"/>
      <c r="CRV12" s="138"/>
      <c r="CRY12" s="138"/>
      <c r="CSB12" s="138"/>
      <c r="CSE12" s="138"/>
      <c r="CSH12" s="138"/>
      <c r="CSK12" s="138"/>
      <c r="CSN12" s="138"/>
      <c r="CSQ12" s="138"/>
      <c r="CST12" s="138"/>
      <c r="CSW12" s="138"/>
      <c r="CSZ12" s="138"/>
      <c r="CTC12" s="138"/>
      <c r="CTF12" s="138"/>
      <c r="CTI12" s="138"/>
      <c r="CTL12" s="138"/>
      <c r="CTO12" s="138"/>
      <c r="CTR12" s="138"/>
      <c r="CTU12" s="138"/>
      <c r="CTX12" s="138"/>
      <c r="CUA12" s="138"/>
      <c r="CUD12" s="138"/>
      <c r="CUG12" s="138"/>
      <c r="CUJ12" s="138"/>
      <c r="CUM12" s="138"/>
      <c r="CUP12" s="138"/>
      <c r="CUS12" s="138"/>
      <c r="CUV12" s="138"/>
      <c r="CUY12" s="138"/>
      <c r="CVB12" s="138"/>
      <c r="CVE12" s="138"/>
      <c r="CVH12" s="138"/>
      <c r="CVK12" s="138"/>
      <c r="CVN12" s="138"/>
      <c r="CVQ12" s="138"/>
      <c r="CVT12" s="138"/>
      <c r="CVW12" s="138"/>
      <c r="CVZ12" s="138"/>
      <c r="CWC12" s="138"/>
      <c r="CWF12" s="138"/>
      <c r="CWI12" s="138"/>
      <c r="CWL12" s="138"/>
      <c r="CWO12" s="138"/>
      <c r="CWR12" s="138"/>
      <c r="CWU12" s="138"/>
      <c r="CWX12" s="138"/>
      <c r="CXA12" s="138"/>
      <c r="CXD12" s="138"/>
      <c r="CXG12" s="138"/>
      <c r="CXJ12" s="138"/>
      <c r="CXM12" s="138"/>
      <c r="CXP12" s="138"/>
      <c r="CXS12" s="138"/>
      <c r="CXV12" s="138"/>
      <c r="CXY12" s="138"/>
      <c r="CYB12" s="138"/>
      <c r="CYE12" s="138"/>
      <c r="CYH12" s="138"/>
      <c r="CYK12" s="138"/>
      <c r="CYN12" s="138"/>
      <c r="CYQ12" s="138"/>
      <c r="CYT12" s="138"/>
      <c r="CYW12" s="138"/>
      <c r="CYZ12" s="138"/>
      <c r="CZC12" s="138"/>
      <c r="CZF12" s="138"/>
      <c r="CZI12" s="138"/>
      <c r="CZL12" s="138"/>
      <c r="CZO12" s="138"/>
      <c r="CZR12" s="138"/>
      <c r="CZU12" s="138"/>
      <c r="CZX12" s="138"/>
      <c r="DAA12" s="138"/>
      <c r="DAD12" s="138"/>
      <c r="DAG12" s="138"/>
      <c r="DAJ12" s="138"/>
      <c r="DAM12" s="138"/>
      <c r="DAP12" s="138"/>
      <c r="DAS12" s="138"/>
      <c r="DAV12" s="138"/>
      <c r="DAY12" s="138"/>
      <c r="DBB12" s="138"/>
      <c r="DBE12" s="138"/>
      <c r="DBH12" s="138"/>
      <c r="DBK12" s="138"/>
      <c r="DBN12" s="138"/>
      <c r="DBQ12" s="138"/>
      <c r="DBT12" s="138"/>
      <c r="DBW12" s="138"/>
      <c r="DBZ12" s="138"/>
      <c r="DCC12" s="138"/>
      <c r="DCF12" s="138"/>
      <c r="DCI12" s="138"/>
      <c r="DCL12" s="138"/>
      <c r="DCO12" s="138"/>
      <c r="DCR12" s="138"/>
      <c r="DCU12" s="138"/>
      <c r="DCX12" s="138"/>
      <c r="DDA12" s="138"/>
      <c r="DDD12" s="138"/>
      <c r="DDG12" s="138"/>
      <c r="DDJ12" s="138"/>
      <c r="DDM12" s="138"/>
      <c r="DDP12" s="138"/>
      <c r="DDS12" s="138"/>
      <c r="DDV12" s="138"/>
      <c r="DDY12" s="138"/>
      <c r="DEB12" s="138"/>
      <c r="DEE12" s="138"/>
      <c r="DEH12" s="138"/>
      <c r="DEK12" s="138"/>
      <c r="DEN12" s="138"/>
      <c r="DEQ12" s="138"/>
      <c r="DET12" s="138"/>
      <c r="DEW12" s="138"/>
      <c r="DEZ12" s="138"/>
      <c r="DFC12" s="138"/>
      <c r="DFF12" s="138"/>
      <c r="DFI12" s="138"/>
      <c r="DFL12" s="138"/>
      <c r="DFO12" s="138"/>
      <c r="DFR12" s="138"/>
      <c r="DFU12" s="138"/>
      <c r="DFX12" s="138"/>
      <c r="DGA12" s="138"/>
      <c r="DGD12" s="138"/>
      <c r="DGG12" s="138"/>
      <c r="DGJ12" s="138"/>
      <c r="DGM12" s="138"/>
      <c r="DGP12" s="138"/>
      <c r="DGS12" s="138"/>
      <c r="DGV12" s="138"/>
      <c r="DGY12" s="138"/>
      <c r="DHB12" s="138"/>
      <c r="DHE12" s="138"/>
      <c r="DHH12" s="138"/>
      <c r="DHK12" s="138"/>
      <c r="DHN12" s="138"/>
      <c r="DHQ12" s="138"/>
      <c r="DHT12" s="138"/>
      <c r="DHW12" s="138"/>
      <c r="DHZ12" s="138"/>
      <c r="DIC12" s="138"/>
      <c r="DIF12" s="138"/>
      <c r="DII12" s="138"/>
      <c r="DIL12" s="138"/>
      <c r="DIO12" s="138"/>
      <c r="DIR12" s="138"/>
      <c r="DIU12" s="138"/>
      <c r="DIX12" s="138"/>
      <c r="DJA12" s="138"/>
      <c r="DJD12" s="138"/>
      <c r="DJG12" s="138"/>
      <c r="DJJ12" s="138"/>
      <c r="DJM12" s="138"/>
      <c r="DJP12" s="138"/>
      <c r="DJS12" s="138"/>
      <c r="DJV12" s="138"/>
      <c r="DJY12" s="138"/>
      <c r="DKB12" s="138"/>
      <c r="DKE12" s="138"/>
      <c r="DKH12" s="138"/>
      <c r="DKK12" s="138"/>
      <c r="DKN12" s="138"/>
      <c r="DKQ12" s="138"/>
      <c r="DKT12" s="138"/>
      <c r="DKW12" s="138"/>
      <c r="DKZ12" s="138"/>
      <c r="DLC12" s="138"/>
      <c r="DLF12" s="138"/>
      <c r="DLI12" s="138"/>
      <c r="DLL12" s="138"/>
      <c r="DLO12" s="138"/>
      <c r="DLR12" s="138"/>
      <c r="DLU12" s="138"/>
      <c r="DLX12" s="138"/>
      <c r="DMA12" s="138"/>
      <c r="DMD12" s="138"/>
      <c r="DMG12" s="138"/>
      <c r="DMJ12" s="138"/>
      <c r="DMM12" s="138"/>
      <c r="DMP12" s="138"/>
      <c r="DMS12" s="138"/>
      <c r="DMV12" s="138"/>
      <c r="DMY12" s="138"/>
      <c r="DNB12" s="138"/>
      <c r="DNE12" s="138"/>
      <c r="DNH12" s="138"/>
      <c r="DNK12" s="138"/>
      <c r="DNN12" s="138"/>
      <c r="DNQ12" s="138"/>
      <c r="DNT12" s="138"/>
      <c r="DNW12" s="138"/>
      <c r="DNZ12" s="138"/>
      <c r="DOC12" s="138"/>
      <c r="DOF12" s="138"/>
      <c r="DOI12" s="138"/>
      <c r="DOL12" s="138"/>
      <c r="DOO12" s="138"/>
      <c r="DOR12" s="138"/>
      <c r="DOU12" s="138"/>
      <c r="DOX12" s="138"/>
      <c r="DPA12" s="138"/>
      <c r="DPD12" s="138"/>
      <c r="DPG12" s="138"/>
      <c r="DPJ12" s="138"/>
      <c r="DPM12" s="138"/>
      <c r="DPP12" s="138"/>
      <c r="DPS12" s="138"/>
      <c r="DPV12" s="138"/>
      <c r="DPY12" s="138"/>
      <c r="DQB12" s="138"/>
      <c r="DQE12" s="138"/>
      <c r="DQH12" s="138"/>
      <c r="DQK12" s="138"/>
      <c r="DQN12" s="138"/>
      <c r="DQQ12" s="138"/>
      <c r="DQT12" s="138"/>
      <c r="DQW12" s="138"/>
      <c r="DQZ12" s="138"/>
      <c r="DRC12" s="138"/>
      <c r="DRF12" s="138"/>
      <c r="DRI12" s="138"/>
      <c r="DRL12" s="138"/>
      <c r="DRO12" s="138"/>
      <c r="DRR12" s="138"/>
      <c r="DRU12" s="138"/>
      <c r="DRX12" s="138"/>
      <c r="DSA12" s="138"/>
      <c r="DSD12" s="138"/>
      <c r="DSG12" s="138"/>
      <c r="DSJ12" s="138"/>
      <c r="DSM12" s="138"/>
      <c r="DSP12" s="138"/>
      <c r="DSS12" s="138"/>
      <c r="DSV12" s="138"/>
      <c r="DSY12" s="138"/>
      <c r="DTB12" s="138"/>
      <c r="DTE12" s="138"/>
      <c r="DTH12" s="138"/>
      <c r="DTK12" s="138"/>
      <c r="DTN12" s="138"/>
      <c r="DTQ12" s="138"/>
      <c r="DTT12" s="138"/>
      <c r="DTW12" s="138"/>
      <c r="DTZ12" s="138"/>
      <c r="DUC12" s="138"/>
      <c r="DUF12" s="138"/>
      <c r="DUI12" s="138"/>
      <c r="DUL12" s="138"/>
      <c r="DUO12" s="138"/>
      <c r="DUR12" s="138"/>
      <c r="DUU12" s="138"/>
      <c r="DUX12" s="138"/>
      <c r="DVA12" s="138"/>
      <c r="DVD12" s="138"/>
      <c r="DVG12" s="138"/>
      <c r="DVJ12" s="138"/>
      <c r="DVM12" s="138"/>
      <c r="DVP12" s="138"/>
      <c r="DVS12" s="138"/>
      <c r="DVV12" s="138"/>
      <c r="DVY12" s="138"/>
      <c r="DWB12" s="138"/>
      <c r="DWE12" s="138"/>
      <c r="DWH12" s="138"/>
      <c r="DWK12" s="138"/>
      <c r="DWN12" s="138"/>
      <c r="DWQ12" s="138"/>
      <c r="DWT12" s="138"/>
      <c r="DWW12" s="138"/>
      <c r="DWZ12" s="138"/>
      <c r="DXC12" s="138"/>
      <c r="DXF12" s="138"/>
      <c r="DXI12" s="138"/>
      <c r="DXL12" s="138"/>
      <c r="DXO12" s="138"/>
      <c r="DXR12" s="138"/>
      <c r="DXU12" s="138"/>
      <c r="DXX12" s="138"/>
      <c r="DYA12" s="138"/>
      <c r="DYD12" s="138"/>
      <c r="DYG12" s="138"/>
      <c r="DYJ12" s="138"/>
      <c r="DYM12" s="138"/>
      <c r="DYP12" s="138"/>
      <c r="DYS12" s="138"/>
      <c r="DYV12" s="138"/>
      <c r="DYY12" s="138"/>
      <c r="DZB12" s="138"/>
      <c r="DZE12" s="138"/>
      <c r="DZH12" s="138"/>
      <c r="DZK12" s="138"/>
      <c r="DZN12" s="138"/>
      <c r="DZQ12" s="138"/>
      <c r="DZT12" s="138"/>
      <c r="DZW12" s="138"/>
      <c r="DZZ12" s="138"/>
      <c r="EAC12" s="138"/>
      <c r="EAF12" s="138"/>
      <c r="EAI12" s="138"/>
      <c r="EAL12" s="138"/>
      <c r="EAO12" s="138"/>
      <c r="EAR12" s="138"/>
      <c r="EAU12" s="138"/>
      <c r="EAX12" s="138"/>
      <c r="EBA12" s="138"/>
      <c r="EBD12" s="138"/>
      <c r="EBG12" s="138"/>
      <c r="EBJ12" s="138"/>
      <c r="EBM12" s="138"/>
      <c r="EBP12" s="138"/>
      <c r="EBS12" s="138"/>
      <c r="EBV12" s="138"/>
      <c r="EBY12" s="138"/>
      <c r="ECB12" s="138"/>
      <c r="ECE12" s="138"/>
      <c r="ECH12" s="138"/>
      <c r="ECK12" s="138"/>
      <c r="ECN12" s="138"/>
      <c r="ECQ12" s="138"/>
      <c r="ECT12" s="138"/>
      <c r="ECW12" s="138"/>
      <c r="ECZ12" s="138"/>
      <c r="EDC12" s="138"/>
      <c r="EDF12" s="138"/>
      <c r="EDI12" s="138"/>
      <c r="EDL12" s="138"/>
      <c r="EDO12" s="138"/>
      <c r="EDR12" s="138"/>
      <c r="EDU12" s="138"/>
      <c r="EDX12" s="138"/>
      <c r="EEA12" s="138"/>
      <c r="EED12" s="138"/>
      <c r="EEG12" s="138"/>
      <c r="EEJ12" s="138"/>
      <c r="EEM12" s="138"/>
      <c r="EEP12" s="138"/>
      <c r="EES12" s="138"/>
      <c r="EEV12" s="138"/>
      <c r="EEY12" s="138"/>
      <c r="EFB12" s="138"/>
      <c r="EFE12" s="138"/>
      <c r="EFH12" s="138"/>
      <c r="EFK12" s="138"/>
      <c r="EFN12" s="138"/>
      <c r="EFQ12" s="138"/>
      <c r="EFT12" s="138"/>
      <c r="EFW12" s="138"/>
      <c r="EFZ12" s="138"/>
      <c r="EGC12" s="138"/>
      <c r="EGF12" s="138"/>
      <c r="EGI12" s="138"/>
      <c r="EGL12" s="138"/>
      <c r="EGO12" s="138"/>
      <c r="EGR12" s="138"/>
      <c r="EGU12" s="138"/>
      <c r="EGX12" s="138"/>
      <c r="EHA12" s="138"/>
      <c r="EHD12" s="138"/>
      <c r="EHG12" s="138"/>
      <c r="EHJ12" s="138"/>
      <c r="EHM12" s="138"/>
      <c r="EHP12" s="138"/>
      <c r="EHS12" s="138"/>
      <c r="EHV12" s="138"/>
      <c r="EHY12" s="138"/>
      <c r="EIB12" s="138"/>
      <c r="EIE12" s="138"/>
      <c r="EIH12" s="138"/>
      <c r="EIK12" s="138"/>
      <c r="EIN12" s="138"/>
      <c r="EIQ12" s="138"/>
      <c r="EIT12" s="138"/>
      <c r="EIW12" s="138"/>
      <c r="EIZ12" s="138"/>
      <c r="EJC12" s="138"/>
      <c r="EJF12" s="138"/>
      <c r="EJI12" s="138"/>
      <c r="EJL12" s="138"/>
      <c r="EJO12" s="138"/>
      <c r="EJR12" s="138"/>
      <c r="EJU12" s="138"/>
      <c r="EJX12" s="138"/>
      <c r="EKA12" s="138"/>
      <c r="EKD12" s="138"/>
      <c r="EKG12" s="138"/>
      <c r="EKJ12" s="138"/>
      <c r="EKM12" s="138"/>
      <c r="EKP12" s="138"/>
      <c r="EKS12" s="138"/>
      <c r="EKV12" s="138"/>
      <c r="EKY12" s="138"/>
      <c r="ELB12" s="138"/>
      <c r="ELE12" s="138"/>
      <c r="ELH12" s="138"/>
      <c r="ELK12" s="138"/>
      <c r="ELN12" s="138"/>
      <c r="ELQ12" s="138"/>
      <c r="ELT12" s="138"/>
      <c r="ELW12" s="138"/>
      <c r="ELZ12" s="138"/>
      <c r="EMC12" s="138"/>
      <c r="EMF12" s="138"/>
      <c r="EMI12" s="138"/>
      <c r="EML12" s="138"/>
      <c r="EMO12" s="138"/>
      <c r="EMR12" s="138"/>
      <c r="EMU12" s="138"/>
      <c r="EMX12" s="138"/>
      <c r="ENA12" s="138"/>
      <c r="END12" s="138"/>
      <c r="ENG12" s="138"/>
      <c r="ENJ12" s="138"/>
      <c r="ENM12" s="138"/>
      <c r="ENP12" s="138"/>
      <c r="ENS12" s="138"/>
      <c r="ENV12" s="138"/>
      <c r="ENY12" s="138"/>
      <c r="EOB12" s="138"/>
      <c r="EOE12" s="138"/>
      <c r="EOH12" s="138"/>
      <c r="EOK12" s="138"/>
      <c r="EON12" s="138"/>
      <c r="EOQ12" s="138"/>
      <c r="EOT12" s="138"/>
      <c r="EOW12" s="138"/>
      <c r="EOZ12" s="138"/>
      <c r="EPC12" s="138"/>
      <c r="EPF12" s="138"/>
      <c r="EPI12" s="138"/>
      <c r="EPL12" s="138"/>
      <c r="EPO12" s="138"/>
      <c r="EPR12" s="138"/>
      <c r="EPU12" s="138"/>
      <c r="EPX12" s="138"/>
      <c r="EQA12" s="138"/>
      <c r="EQD12" s="138"/>
      <c r="EQG12" s="138"/>
      <c r="EQJ12" s="138"/>
      <c r="EQM12" s="138"/>
      <c r="EQP12" s="138"/>
      <c r="EQS12" s="138"/>
      <c r="EQV12" s="138"/>
      <c r="EQY12" s="138"/>
      <c r="ERB12" s="138"/>
      <c r="ERE12" s="138"/>
      <c r="ERH12" s="138"/>
      <c r="ERK12" s="138"/>
      <c r="ERN12" s="138"/>
      <c r="ERQ12" s="138"/>
      <c r="ERT12" s="138"/>
      <c r="ERW12" s="138"/>
      <c r="ERZ12" s="138"/>
      <c r="ESC12" s="138"/>
      <c r="ESF12" s="138"/>
      <c r="ESI12" s="138"/>
      <c r="ESL12" s="138"/>
      <c r="ESO12" s="138"/>
      <c r="ESR12" s="138"/>
      <c r="ESU12" s="138"/>
      <c r="ESX12" s="138"/>
      <c r="ETA12" s="138"/>
      <c r="ETD12" s="138"/>
      <c r="ETG12" s="138"/>
      <c r="ETJ12" s="138"/>
      <c r="ETM12" s="138"/>
      <c r="ETP12" s="138"/>
      <c r="ETS12" s="138"/>
      <c r="ETV12" s="138"/>
      <c r="ETY12" s="138"/>
      <c r="EUB12" s="138"/>
      <c r="EUE12" s="138"/>
      <c r="EUH12" s="138"/>
      <c r="EUK12" s="138"/>
      <c r="EUN12" s="138"/>
      <c r="EUQ12" s="138"/>
      <c r="EUT12" s="138"/>
      <c r="EUW12" s="138"/>
      <c r="EUZ12" s="138"/>
      <c r="EVC12" s="138"/>
      <c r="EVF12" s="138"/>
      <c r="EVI12" s="138"/>
      <c r="EVL12" s="138"/>
      <c r="EVO12" s="138"/>
      <c r="EVR12" s="138"/>
      <c r="EVU12" s="138"/>
      <c r="EVX12" s="138"/>
      <c r="EWA12" s="138"/>
      <c r="EWD12" s="138"/>
      <c r="EWG12" s="138"/>
      <c r="EWJ12" s="138"/>
      <c r="EWM12" s="138"/>
      <c r="EWP12" s="138"/>
      <c r="EWS12" s="138"/>
      <c r="EWV12" s="138"/>
      <c r="EWY12" s="138"/>
      <c r="EXB12" s="138"/>
      <c r="EXE12" s="138"/>
      <c r="EXH12" s="138"/>
      <c r="EXK12" s="138"/>
      <c r="EXN12" s="138"/>
      <c r="EXQ12" s="138"/>
      <c r="EXT12" s="138"/>
      <c r="EXW12" s="138"/>
      <c r="EXZ12" s="138"/>
      <c r="EYC12" s="138"/>
      <c r="EYF12" s="138"/>
      <c r="EYI12" s="138"/>
      <c r="EYL12" s="138"/>
      <c r="EYO12" s="138"/>
      <c r="EYR12" s="138"/>
      <c r="EYU12" s="138"/>
      <c r="EYX12" s="138"/>
      <c r="EZA12" s="138"/>
      <c r="EZD12" s="138"/>
      <c r="EZG12" s="138"/>
      <c r="EZJ12" s="138"/>
      <c r="EZM12" s="138"/>
      <c r="EZP12" s="138"/>
      <c r="EZS12" s="138"/>
      <c r="EZV12" s="138"/>
      <c r="EZY12" s="138"/>
      <c r="FAB12" s="138"/>
      <c r="FAE12" s="138"/>
      <c r="FAH12" s="138"/>
      <c r="FAK12" s="138"/>
      <c r="FAN12" s="138"/>
      <c r="FAQ12" s="138"/>
      <c r="FAT12" s="138"/>
      <c r="FAW12" s="138"/>
      <c r="FAZ12" s="138"/>
      <c r="FBC12" s="138"/>
      <c r="FBF12" s="138"/>
      <c r="FBI12" s="138"/>
      <c r="FBL12" s="138"/>
      <c r="FBO12" s="138"/>
      <c r="FBR12" s="138"/>
      <c r="FBU12" s="138"/>
      <c r="FBX12" s="138"/>
      <c r="FCA12" s="138"/>
      <c r="FCD12" s="138"/>
      <c r="FCG12" s="138"/>
      <c r="FCJ12" s="138"/>
      <c r="FCM12" s="138"/>
      <c r="FCP12" s="138"/>
      <c r="FCS12" s="138"/>
      <c r="FCV12" s="138"/>
      <c r="FCY12" s="138"/>
      <c r="FDB12" s="138"/>
      <c r="FDE12" s="138"/>
      <c r="FDH12" s="138"/>
      <c r="FDK12" s="138"/>
      <c r="FDN12" s="138"/>
      <c r="FDQ12" s="138"/>
      <c r="FDT12" s="138"/>
      <c r="FDW12" s="138"/>
      <c r="FDZ12" s="138"/>
      <c r="FEC12" s="138"/>
      <c r="FEF12" s="138"/>
      <c r="FEI12" s="138"/>
      <c r="FEL12" s="138"/>
      <c r="FEO12" s="138"/>
      <c r="FER12" s="138"/>
      <c r="FEU12" s="138"/>
      <c r="FEX12" s="138"/>
      <c r="FFA12" s="138"/>
      <c r="FFD12" s="138"/>
      <c r="FFG12" s="138"/>
      <c r="FFJ12" s="138"/>
      <c r="FFM12" s="138"/>
      <c r="FFP12" s="138"/>
      <c r="FFS12" s="138"/>
      <c r="FFV12" s="138"/>
      <c r="FFY12" s="138"/>
      <c r="FGB12" s="138"/>
      <c r="FGE12" s="138"/>
      <c r="FGH12" s="138"/>
      <c r="FGK12" s="138"/>
      <c r="FGN12" s="138"/>
      <c r="FGQ12" s="138"/>
      <c r="FGT12" s="138"/>
      <c r="FGW12" s="138"/>
      <c r="FGZ12" s="138"/>
      <c r="FHC12" s="138"/>
      <c r="FHF12" s="138"/>
      <c r="FHI12" s="138"/>
      <c r="FHL12" s="138"/>
      <c r="FHO12" s="138"/>
      <c r="FHR12" s="138"/>
      <c r="FHU12" s="138"/>
      <c r="FHX12" s="138"/>
      <c r="FIA12" s="138"/>
      <c r="FID12" s="138"/>
      <c r="FIG12" s="138"/>
      <c r="FIJ12" s="138"/>
      <c r="FIM12" s="138"/>
      <c r="FIP12" s="138"/>
      <c r="FIS12" s="138"/>
      <c r="FIV12" s="138"/>
      <c r="FIY12" s="138"/>
      <c r="FJB12" s="138"/>
      <c r="FJE12" s="138"/>
      <c r="FJH12" s="138"/>
      <c r="FJK12" s="138"/>
      <c r="FJN12" s="138"/>
      <c r="FJQ12" s="138"/>
      <c r="FJT12" s="138"/>
      <c r="FJW12" s="138"/>
      <c r="FJZ12" s="138"/>
      <c r="FKC12" s="138"/>
      <c r="FKF12" s="138"/>
      <c r="FKI12" s="138"/>
      <c r="FKL12" s="138"/>
      <c r="FKO12" s="138"/>
      <c r="FKR12" s="138"/>
      <c r="FKU12" s="138"/>
      <c r="FKX12" s="138"/>
      <c r="FLA12" s="138"/>
      <c r="FLD12" s="138"/>
      <c r="FLG12" s="138"/>
      <c r="FLJ12" s="138"/>
      <c r="FLM12" s="138"/>
      <c r="FLP12" s="138"/>
      <c r="FLS12" s="138"/>
      <c r="FLV12" s="138"/>
      <c r="FLY12" s="138"/>
      <c r="FMB12" s="138"/>
      <c r="FME12" s="138"/>
      <c r="FMH12" s="138"/>
      <c r="FMK12" s="138"/>
      <c r="FMN12" s="138"/>
      <c r="FMQ12" s="138"/>
      <c r="FMT12" s="138"/>
      <c r="FMW12" s="138"/>
      <c r="FMZ12" s="138"/>
      <c r="FNC12" s="138"/>
      <c r="FNF12" s="138"/>
      <c r="FNI12" s="138"/>
      <c r="FNL12" s="138"/>
      <c r="FNO12" s="138"/>
      <c r="FNR12" s="138"/>
      <c r="FNU12" s="138"/>
      <c r="FNX12" s="138"/>
      <c r="FOA12" s="138"/>
      <c r="FOD12" s="138"/>
      <c r="FOG12" s="138"/>
      <c r="FOJ12" s="138"/>
      <c r="FOM12" s="138"/>
      <c r="FOP12" s="138"/>
      <c r="FOS12" s="138"/>
      <c r="FOV12" s="138"/>
      <c r="FOY12" s="138"/>
      <c r="FPB12" s="138"/>
      <c r="FPE12" s="138"/>
      <c r="FPH12" s="138"/>
      <c r="FPK12" s="138"/>
      <c r="FPN12" s="138"/>
      <c r="FPQ12" s="138"/>
      <c r="FPT12" s="138"/>
      <c r="FPW12" s="138"/>
      <c r="FPZ12" s="138"/>
      <c r="FQC12" s="138"/>
      <c r="FQF12" s="138"/>
      <c r="FQI12" s="138"/>
      <c r="FQL12" s="138"/>
      <c r="FQO12" s="138"/>
      <c r="FQR12" s="138"/>
      <c r="FQU12" s="138"/>
      <c r="FQX12" s="138"/>
      <c r="FRA12" s="138"/>
      <c r="FRD12" s="138"/>
      <c r="FRG12" s="138"/>
      <c r="FRJ12" s="138"/>
      <c r="FRM12" s="138"/>
      <c r="FRP12" s="138"/>
      <c r="FRS12" s="138"/>
      <c r="FRV12" s="138"/>
      <c r="FRY12" s="138"/>
      <c r="FSB12" s="138"/>
      <c r="FSE12" s="138"/>
      <c r="FSH12" s="138"/>
      <c r="FSK12" s="138"/>
      <c r="FSN12" s="138"/>
      <c r="FSQ12" s="138"/>
      <c r="FST12" s="138"/>
      <c r="FSW12" s="138"/>
      <c r="FSZ12" s="138"/>
      <c r="FTC12" s="138"/>
      <c r="FTF12" s="138"/>
      <c r="FTI12" s="138"/>
      <c r="FTL12" s="138"/>
      <c r="FTO12" s="138"/>
      <c r="FTR12" s="138"/>
      <c r="FTU12" s="138"/>
      <c r="FTX12" s="138"/>
      <c r="FUA12" s="138"/>
      <c r="FUD12" s="138"/>
      <c r="FUG12" s="138"/>
      <c r="FUJ12" s="138"/>
      <c r="FUM12" s="138"/>
      <c r="FUP12" s="138"/>
      <c r="FUS12" s="138"/>
      <c r="FUV12" s="138"/>
      <c r="FUY12" s="138"/>
      <c r="FVB12" s="138"/>
      <c r="FVE12" s="138"/>
      <c r="FVH12" s="138"/>
      <c r="FVK12" s="138"/>
      <c r="FVN12" s="138"/>
      <c r="FVQ12" s="138"/>
      <c r="FVT12" s="138"/>
      <c r="FVW12" s="138"/>
      <c r="FVZ12" s="138"/>
      <c r="FWC12" s="138"/>
      <c r="FWF12" s="138"/>
      <c r="FWI12" s="138"/>
      <c r="FWL12" s="138"/>
      <c r="FWO12" s="138"/>
      <c r="FWR12" s="138"/>
      <c r="FWU12" s="138"/>
      <c r="FWX12" s="138"/>
      <c r="FXA12" s="138"/>
      <c r="FXD12" s="138"/>
      <c r="FXG12" s="138"/>
      <c r="FXJ12" s="138"/>
      <c r="FXM12" s="138"/>
      <c r="FXP12" s="138"/>
      <c r="FXS12" s="138"/>
      <c r="FXV12" s="138"/>
      <c r="FXY12" s="138"/>
      <c r="FYB12" s="138"/>
      <c r="FYE12" s="138"/>
      <c r="FYH12" s="138"/>
      <c r="FYK12" s="138"/>
      <c r="FYN12" s="138"/>
      <c r="FYQ12" s="138"/>
      <c r="FYT12" s="138"/>
      <c r="FYW12" s="138"/>
      <c r="FYZ12" s="138"/>
      <c r="FZC12" s="138"/>
      <c r="FZF12" s="138"/>
      <c r="FZI12" s="138"/>
      <c r="FZL12" s="138"/>
      <c r="FZO12" s="138"/>
      <c r="FZR12" s="138"/>
      <c r="FZU12" s="138"/>
      <c r="FZX12" s="138"/>
      <c r="GAA12" s="138"/>
      <c r="GAD12" s="138"/>
      <c r="GAG12" s="138"/>
      <c r="GAJ12" s="138"/>
      <c r="GAM12" s="138"/>
      <c r="GAP12" s="138"/>
      <c r="GAS12" s="138"/>
      <c r="GAV12" s="138"/>
      <c r="GAY12" s="138"/>
      <c r="GBB12" s="138"/>
      <c r="GBE12" s="138"/>
      <c r="GBH12" s="138"/>
      <c r="GBK12" s="138"/>
      <c r="GBN12" s="138"/>
      <c r="GBQ12" s="138"/>
      <c r="GBT12" s="138"/>
      <c r="GBW12" s="138"/>
      <c r="GBZ12" s="138"/>
      <c r="GCC12" s="138"/>
      <c r="GCF12" s="138"/>
      <c r="GCI12" s="138"/>
      <c r="GCL12" s="138"/>
      <c r="GCO12" s="138"/>
      <c r="GCR12" s="138"/>
      <c r="GCU12" s="138"/>
      <c r="GCX12" s="138"/>
      <c r="GDA12" s="138"/>
      <c r="GDD12" s="138"/>
      <c r="GDG12" s="138"/>
      <c r="GDJ12" s="138"/>
      <c r="GDM12" s="138"/>
      <c r="GDP12" s="138"/>
      <c r="GDS12" s="138"/>
      <c r="GDV12" s="138"/>
      <c r="GDY12" s="138"/>
      <c r="GEB12" s="138"/>
      <c r="GEE12" s="138"/>
      <c r="GEH12" s="138"/>
      <c r="GEK12" s="138"/>
      <c r="GEN12" s="138"/>
      <c r="GEQ12" s="138"/>
      <c r="GET12" s="138"/>
      <c r="GEW12" s="138"/>
      <c r="GEZ12" s="138"/>
      <c r="GFC12" s="138"/>
      <c r="GFF12" s="138"/>
      <c r="GFI12" s="138"/>
      <c r="GFL12" s="138"/>
      <c r="GFO12" s="138"/>
      <c r="GFR12" s="138"/>
      <c r="GFU12" s="138"/>
      <c r="GFX12" s="138"/>
      <c r="GGA12" s="138"/>
      <c r="GGD12" s="138"/>
      <c r="GGG12" s="138"/>
      <c r="GGJ12" s="138"/>
      <c r="GGM12" s="138"/>
      <c r="GGP12" s="138"/>
      <c r="GGS12" s="138"/>
      <c r="GGV12" s="138"/>
      <c r="GGY12" s="138"/>
      <c r="GHB12" s="138"/>
      <c r="GHE12" s="138"/>
      <c r="GHH12" s="138"/>
      <c r="GHK12" s="138"/>
      <c r="GHN12" s="138"/>
      <c r="GHQ12" s="138"/>
      <c r="GHT12" s="138"/>
      <c r="GHW12" s="138"/>
      <c r="GHZ12" s="138"/>
      <c r="GIC12" s="138"/>
      <c r="GIF12" s="138"/>
      <c r="GII12" s="138"/>
      <c r="GIL12" s="138"/>
      <c r="GIO12" s="138"/>
      <c r="GIR12" s="138"/>
      <c r="GIU12" s="138"/>
      <c r="GIX12" s="138"/>
      <c r="GJA12" s="138"/>
      <c r="GJD12" s="138"/>
      <c r="GJG12" s="138"/>
      <c r="GJJ12" s="138"/>
      <c r="GJM12" s="138"/>
      <c r="GJP12" s="138"/>
      <c r="GJS12" s="138"/>
      <c r="GJV12" s="138"/>
      <c r="GJY12" s="138"/>
      <c r="GKB12" s="138"/>
      <c r="GKE12" s="138"/>
      <c r="GKH12" s="138"/>
      <c r="GKK12" s="138"/>
      <c r="GKN12" s="138"/>
      <c r="GKQ12" s="138"/>
      <c r="GKT12" s="138"/>
      <c r="GKW12" s="138"/>
      <c r="GKZ12" s="138"/>
      <c r="GLC12" s="138"/>
      <c r="GLF12" s="138"/>
      <c r="GLI12" s="138"/>
      <c r="GLL12" s="138"/>
      <c r="GLO12" s="138"/>
      <c r="GLR12" s="138"/>
      <c r="GLU12" s="138"/>
      <c r="GLX12" s="138"/>
      <c r="GMA12" s="138"/>
      <c r="GMD12" s="138"/>
      <c r="GMG12" s="138"/>
      <c r="GMJ12" s="138"/>
      <c r="GMM12" s="138"/>
      <c r="GMP12" s="138"/>
      <c r="GMS12" s="138"/>
      <c r="GMV12" s="138"/>
      <c r="GMY12" s="138"/>
      <c r="GNB12" s="138"/>
      <c r="GNE12" s="138"/>
      <c r="GNH12" s="138"/>
      <c r="GNK12" s="138"/>
      <c r="GNN12" s="138"/>
      <c r="GNQ12" s="138"/>
      <c r="GNT12" s="138"/>
      <c r="GNW12" s="138"/>
      <c r="GNZ12" s="138"/>
      <c r="GOC12" s="138"/>
      <c r="GOF12" s="138"/>
      <c r="GOI12" s="138"/>
      <c r="GOL12" s="138"/>
      <c r="GOO12" s="138"/>
      <c r="GOR12" s="138"/>
      <c r="GOU12" s="138"/>
      <c r="GOX12" s="138"/>
      <c r="GPA12" s="138"/>
      <c r="GPD12" s="138"/>
      <c r="GPG12" s="138"/>
      <c r="GPJ12" s="138"/>
      <c r="GPM12" s="138"/>
      <c r="GPP12" s="138"/>
      <c r="GPS12" s="138"/>
      <c r="GPV12" s="138"/>
      <c r="GPY12" s="138"/>
      <c r="GQB12" s="138"/>
      <c r="GQE12" s="138"/>
      <c r="GQH12" s="138"/>
      <c r="GQK12" s="138"/>
      <c r="GQN12" s="138"/>
      <c r="GQQ12" s="138"/>
      <c r="GQT12" s="138"/>
      <c r="GQW12" s="138"/>
      <c r="GQZ12" s="138"/>
      <c r="GRC12" s="138"/>
      <c r="GRF12" s="138"/>
      <c r="GRI12" s="138"/>
      <c r="GRL12" s="138"/>
      <c r="GRO12" s="138"/>
      <c r="GRR12" s="138"/>
      <c r="GRU12" s="138"/>
      <c r="GRX12" s="138"/>
      <c r="GSA12" s="138"/>
      <c r="GSD12" s="138"/>
      <c r="GSG12" s="138"/>
      <c r="GSJ12" s="138"/>
      <c r="GSM12" s="138"/>
      <c r="GSP12" s="138"/>
      <c r="GSS12" s="138"/>
      <c r="GSV12" s="138"/>
      <c r="GSY12" s="138"/>
      <c r="GTB12" s="138"/>
      <c r="GTE12" s="138"/>
      <c r="GTH12" s="138"/>
      <c r="GTK12" s="138"/>
      <c r="GTN12" s="138"/>
      <c r="GTQ12" s="138"/>
      <c r="GTT12" s="138"/>
      <c r="GTW12" s="138"/>
      <c r="GTZ12" s="138"/>
      <c r="GUC12" s="138"/>
      <c r="GUF12" s="138"/>
      <c r="GUI12" s="138"/>
      <c r="GUL12" s="138"/>
      <c r="GUO12" s="138"/>
      <c r="GUR12" s="138"/>
      <c r="GUU12" s="138"/>
      <c r="GUX12" s="138"/>
      <c r="GVA12" s="138"/>
      <c r="GVD12" s="138"/>
      <c r="GVG12" s="138"/>
      <c r="GVJ12" s="138"/>
      <c r="GVM12" s="138"/>
      <c r="GVP12" s="138"/>
      <c r="GVS12" s="138"/>
      <c r="GVV12" s="138"/>
      <c r="GVY12" s="138"/>
      <c r="GWB12" s="138"/>
      <c r="GWE12" s="138"/>
      <c r="GWH12" s="138"/>
      <c r="GWK12" s="138"/>
      <c r="GWN12" s="138"/>
      <c r="GWQ12" s="138"/>
      <c r="GWT12" s="138"/>
      <c r="GWW12" s="138"/>
      <c r="GWZ12" s="138"/>
      <c r="GXC12" s="138"/>
      <c r="GXF12" s="138"/>
      <c r="GXI12" s="138"/>
      <c r="GXL12" s="138"/>
      <c r="GXO12" s="138"/>
      <c r="GXR12" s="138"/>
      <c r="GXU12" s="138"/>
      <c r="GXX12" s="138"/>
      <c r="GYA12" s="138"/>
      <c r="GYD12" s="138"/>
      <c r="GYG12" s="138"/>
      <c r="GYJ12" s="138"/>
      <c r="GYM12" s="138"/>
      <c r="GYP12" s="138"/>
      <c r="GYS12" s="138"/>
      <c r="GYV12" s="138"/>
      <c r="GYY12" s="138"/>
      <c r="GZB12" s="138"/>
      <c r="GZE12" s="138"/>
      <c r="GZH12" s="138"/>
      <c r="GZK12" s="138"/>
      <c r="GZN12" s="138"/>
      <c r="GZQ12" s="138"/>
      <c r="GZT12" s="138"/>
      <c r="GZW12" s="138"/>
      <c r="GZZ12" s="138"/>
      <c r="HAC12" s="138"/>
      <c r="HAF12" s="138"/>
      <c r="HAI12" s="138"/>
      <c r="HAL12" s="138"/>
      <c r="HAO12" s="138"/>
      <c r="HAR12" s="138"/>
      <c r="HAU12" s="138"/>
      <c r="HAX12" s="138"/>
      <c r="HBA12" s="138"/>
      <c r="HBD12" s="138"/>
      <c r="HBG12" s="138"/>
      <c r="HBJ12" s="138"/>
      <c r="HBM12" s="138"/>
      <c r="HBP12" s="138"/>
      <c r="HBS12" s="138"/>
      <c r="HBV12" s="138"/>
      <c r="HBY12" s="138"/>
      <c r="HCB12" s="138"/>
      <c r="HCE12" s="138"/>
      <c r="HCH12" s="138"/>
      <c r="HCK12" s="138"/>
      <c r="HCN12" s="138"/>
      <c r="HCQ12" s="138"/>
      <c r="HCT12" s="138"/>
      <c r="HCW12" s="138"/>
      <c r="HCZ12" s="138"/>
      <c r="HDC12" s="138"/>
      <c r="HDF12" s="138"/>
      <c r="HDI12" s="138"/>
      <c r="HDL12" s="138"/>
      <c r="HDO12" s="138"/>
      <c r="HDR12" s="138"/>
      <c r="HDU12" s="138"/>
      <c r="HDX12" s="138"/>
      <c r="HEA12" s="138"/>
      <c r="HED12" s="138"/>
      <c r="HEG12" s="138"/>
      <c r="HEJ12" s="138"/>
      <c r="HEM12" s="138"/>
      <c r="HEP12" s="138"/>
      <c r="HES12" s="138"/>
      <c r="HEV12" s="138"/>
      <c r="HEY12" s="138"/>
      <c r="HFB12" s="138"/>
      <c r="HFE12" s="138"/>
      <c r="HFH12" s="138"/>
      <c r="HFK12" s="138"/>
      <c r="HFN12" s="138"/>
      <c r="HFQ12" s="138"/>
      <c r="HFT12" s="138"/>
      <c r="HFW12" s="138"/>
      <c r="HFZ12" s="138"/>
      <c r="HGC12" s="138"/>
      <c r="HGF12" s="138"/>
      <c r="HGI12" s="138"/>
      <c r="HGL12" s="138"/>
      <c r="HGO12" s="138"/>
      <c r="HGR12" s="138"/>
      <c r="HGU12" s="138"/>
      <c r="HGX12" s="138"/>
      <c r="HHA12" s="138"/>
      <c r="HHD12" s="138"/>
      <c r="HHG12" s="138"/>
      <c r="HHJ12" s="138"/>
      <c r="HHM12" s="138"/>
      <c r="HHP12" s="138"/>
      <c r="HHS12" s="138"/>
      <c r="HHV12" s="138"/>
      <c r="HHY12" s="138"/>
      <c r="HIB12" s="138"/>
      <c r="HIE12" s="138"/>
      <c r="HIH12" s="138"/>
      <c r="HIK12" s="138"/>
      <c r="HIN12" s="138"/>
      <c r="HIQ12" s="138"/>
      <c r="HIT12" s="138"/>
      <c r="HIW12" s="138"/>
      <c r="HIZ12" s="138"/>
      <c r="HJC12" s="138"/>
      <c r="HJF12" s="138"/>
      <c r="HJI12" s="138"/>
      <c r="HJL12" s="138"/>
      <c r="HJO12" s="138"/>
      <c r="HJR12" s="138"/>
      <c r="HJU12" s="138"/>
      <c r="HJX12" s="138"/>
      <c r="HKA12" s="138"/>
      <c r="HKD12" s="138"/>
      <c r="HKG12" s="138"/>
      <c r="HKJ12" s="138"/>
      <c r="HKM12" s="138"/>
      <c r="HKP12" s="138"/>
      <c r="HKS12" s="138"/>
      <c r="HKV12" s="138"/>
      <c r="HKY12" s="138"/>
      <c r="HLB12" s="138"/>
      <c r="HLE12" s="138"/>
      <c r="HLH12" s="138"/>
      <c r="HLK12" s="138"/>
      <c r="HLN12" s="138"/>
      <c r="HLQ12" s="138"/>
      <c r="HLT12" s="138"/>
      <c r="HLW12" s="138"/>
      <c r="HLZ12" s="138"/>
      <c r="HMC12" s="138"/>
      <c r="HMF12" s="138"/>
      <c r="HMI12" s="138"/>
      <c r="HML12" s="138"/>
      <c r="HMO12" s="138"/>
      <c r="HMR12" s="138"/>
      <c r="HMU12" s="138"/>
      <c r="HMX12" s="138"/>
      <c r="HNA12" s="138"/>
      <c r="HND12" s="138"/>
      <c r="HNG12" s="138"/>
      <c r="HNJ12" s="138"/>
      <c r="HNM12" s="138"/>
      <c r="HNP12" s="138"/>
      <c r="HNS12" s="138"/>
      <c r="HNV12" s="138"/>
      <c r="HNY12" s="138"/>
      <c r="HOB12" s="138"/>
      <c r="HOE12" s="138"/>
      <c r="HOH12" s="138"/>
      <c r="HOK12" s="138"/>
      <c r="HON12" s="138"/>
      <c r="HOQ12" s="138"/>
      <c r="HOT12" s="138"/>
      <c r="HOW12" s="138"/>
      <c r="HOZ12" s="138"/>
      <c r="HPC12" s="138"/>
      <c r="HPF12" s="138"/>
      <c r="HPI12" s="138"/>
      <c r="HPL12" s="138"/>
      <c r="HPO12" s="138"/>
      <c r="HPR12" s="138"/>
      <c r="HPU12" s="138"/>
      <c r="HPX12" s="138"/>
      <c r="HQA12" s="138"/>
      <c r="HQD12" s="138"/>
      <c r="HQG12" s="138"/>
      <c r="HQJ12" s="138"/>
      <c r="HQM12" s="138"/>
      <c r="HQP12" s="138"/>
      <c r="HQS12" s="138"/>
      <c r="HQV12" s="138"/>
      <c r="HQY12" s="138"/>
      <c r="HRB12" s="138"/>
      <c r="HRE12" s="138"/>
      <c r="HRH12" s="138"/>
      <c r="HRK12" s="138"/>
      <c r="HRN12" s="138"/>
      <c r="HRQ12" s="138"/>
      <c r="HRT12" s="138"/>
      <c r="HRW12" s="138"/>
      <c r="HRZ12" s="138"/>
      <c r="HSC12" s="138"/>
      <c r="HSF12" s="138"/>
      <c r="HSI12" s="138"/>
      <c r="HSL12" s="138"/>
      <c r="HSO12" s="138"/>
      <c r="HSR12" s="138"/>
      <c r="HSU12" s="138"/>
      <c r="HSX12" s="138"/>
      <c r="HTA12" s="138"/>
      <c r="HTD12" s="138"/>
      <c r="HTG12" s="138"/>
      <c r="HTJ12" s="138"/>
      <c r="HTM12" s="138"/>
      <c r="HTP12" s="138"/>
      <c r="HTS12" s="138"/>
      <c r="HTV12" s="138"/>
      <c r="HTY12" s="138"/>
      <c r="HUB12" s="138"/>
      <c r="HUE12" s="138"/>
      <c r="HUH12" s="138"/>
      <c r="HUK12" s="138"/>
      <c r="HUN12" s="138"/>
      <c r="HUQ12" s="138"/>
      <c r="HUT12" s="138"/>
      <c r="HUW12" s="138"/>
      <c r="HUZ12" s="138"/>
      <c r="HVC12" s="138"/>
      <c r="HVF12" s="138"/>
      <c r="HVI12" s="138"/>
      <c r="HVL12" s="138"/>
      <c r="HVO12" s="138"/>
      <c r="HVR12" s="138"/>
      <c r="HVU12" s="138"/>
      <c r="HVX12" s="138"/>
      <c r="HWA12" s="138"/>
      <c r="HWD12" s="138"/>
      <c r="HWG12" s="138"/>
      <c r="HWJ12" s="138"/>
      <c r="HWM12" s="138"/>
      <c r="HWP12" s="138"/>
      <c r="HWS12" s="138"/>
      <c r="HWV12" s="138"/>
      <c r="HWY12" s="138"/>
      <c r="HXB12" s="138"/>
      <c r="HXE12" s="138"/>
      <c r="HXH12" s="138"/>
      <c r="HXK12" s="138"/>
      <c r="HXN12" s="138"/>
      <c r="HXQ12" s="138"/>
      <c r="HXT12" s="138"/>
      <c r="HXW12" s="138"/>
      <c r="HXZ12" s="138"/>
      <c r="HYC12" s="138"/>
      <c r="HYF12" s="138"/>
      <c r="HYI12" s="138"/>
      <c r="HYL12" s="138"/>
      <c r="HYO12" s="138"/>
      <c r="HYR12" s="138"/>
      <c r="HYU12" s="138"/>
      <c r="HYX12" s="138"/>
      <c r="HZA12" s="138"/>
      <c r="HZD12" s="138"/>
      <c r="HZG12" s="138"/>
      <c r="HZJ12" s="138"/>
      <c r="HZM12" s="138"/>
      <c r="HZP12" s="138"/>
      <c r="HZS12" s="138"/>
      <c r="HZV12" s="138"/>
      <c r="HZY12" s="138"/>
      <c r="IAB12" s="138"/>
      <c r="IAE12" s="138"/>
      <c r="IAH12" s="138"/>
      <c r="IAK12" s="138"/>
      <c r="IAN12" s="138"/>
      <c r="IAQ12" s="138"/>
      <c r="IAT12" s="138"/>
      <c r="IAW12" s="138"/>
      <c r="IAZ12" s="138"/>
      <c r="IBC12" s="138"/>
      <c r="IBF12" s="138"/>
      <c r="IBI12" s="138"/>
      <c r="IBL12" s="138"/>
      <c r="IBO12" s="138"/>
      <c r="IBR12" s="138"/>
      <c r="IBU12" s="138"/>
      <c r="IBX12" s="138"/>
      <c r="ICA12" s="138"/>
      <c r="ICD12" s="138"/>
      <c r="ICG12" s="138"/>
      <c r="ICJ12" s="138"/>
      <c r="ICM12" s="138"/>
      <c r="ICP12" s="138"/>
      <c r="ICS12" s="138"/>
      <c r="ICV12" s="138"/>
      <c r="ICY12" s="138"/>
      <c r="IDB12" s="138"/>
      <c r="IDE12" s="138"/>
      <c r="IDH12" s="138"/>
      <c r="IDK12" s="138"/>
      <c r="IDN12" s="138"/>
      <c r="IDQ12" s="138"/>
      <c r="IDT12" s="138"/>
      <c r="IDW12" s="138"/>
      <c r="IDZ12" s="138"/>
      <c r="IEC12" s="138"/>
      <c r="IEF12" s="138"/>
      <c r="IEI12" s="138"/>
      <c r="IEL12" s="138"/>
      <c r="IEO12" s="138"/>
      <c r="IER12" s="138"/>
      <c r="IEU12" s="138"/>
      <c r="IEX12" s="138"/>
      <c r="IFA12" s="138"/>
      <c r="IFD12" s="138"/>
      <c r="IFG12" s="138"/>
      <c r="IFJ12" s="138"/>
      <c r="IFM12" s="138"/>
      <c r="IFP12" s="138"/>
      <c r="IFS12" s="138"/>
      <c r="IFV12" s="138"/>
      <c r="IFY12" s="138"/>
      <c r="IGB12" s="138"/>
      <c r="IGE12" s="138"/>
      <c r="IGH12" s="138"/>
      <c r="IGK12" s="138"/>
      <c r="IGN12" s="138"/>
      <c r="IGQ12" s="138"/>
      <c r="IGT12" s="138"/>
      <c r="IGW12" s="138"/>
      <c r="IGZ12" s="138"/>
      <c r="IHC12" s="138"/>
      <c r="IHF12" s="138"/>
      <c r="IHI12" s="138"/>
      <c r="IHL12" s="138"/>
      <c r="IHO12" s="138"/>
      <c r="IHR12" s="138"/>
      <c r="IHU12" s="138"/>
      <c r="IHX12" s="138"/>
      <c r="IIA12" s="138"/>
      <c r="IID12" s="138"/>
      <c r="IIG12" s="138"/>
      <c r="IIJ12" s="138"/>
      <c r="IIM12" s="138"/>
      <c r="IIP12" s="138"/>
      <c r="IIS12" s="138"/>
      <c r="IIV12" s="138"/>
      <c r="IIY12" s="138"/>
      <c r="IJB12" s="138"/>
      <c r="IJE12" s="138"/>
      <c r="IJH12" s="138"/>
      <c r="IJK12" s="138"/>
      <c r="IJN12" s="138"/>
      <c r="IJQ12" s="138"/>
      <c r="IJT12" s="138"/>
      <c r="IJW12" s="138"/>
      <c r="IJZ12" s="138"/>
      <c r="IKC12" s="138"/>
      <c r="IKF12" s="138"/>
      <c r="IKI12" s="138"/>
      <c r="IKL12" s="138"/>
      <c r="IKO12" s="138"/>
      <c r="IKR12" s="138"/>
      <c r="IKU12" s="138"/>
      <c r="IKX12" s="138"/>
      <c r="ILA12" s="138"/>
      <c r="ILD12" s="138"/>
      <c r="ILG12" s="138"/>
      <c r="ILJ12" s="138"/>
      <c r="ILM12" s="138"/>
      <c r="ILP12" s="138"/>
      <c r="ILS12" s="138"/>
      <c r="ILV12" s="138"/>
      <c r="ILY12" s="138"/>
      <c r="IMB12" s="138"/>
      <c r="IME12" s="138"/>
      <c r="IMH12" s="138"/>
      <c r="IMK12" s="138"/>
      <c r="IMN12" s="138"/>
      <c r="IMQ12" s="138"/>
      <c r="IMT12" s="138"/>
      <c r="IMW12" s="138"/>
      <c r="IMZ12" s="138"/>
      <c r="INC12" s="138"/>
      <c r="INF12" s="138"/>
      <c r="INI12" s="138"/>
      <c r="INL12" s="138"/>
      <c r="INO12" s="138"/>
      <c r="INR12" s="138"/>
      <c r="INU12" s="138"/>
      <c r="INX12" s="138"/>
      <c r="IOA12" s="138"/>
      <c r="IOD12" s="138"/>
      <c r="IOG12" s="138"/>
      <c r="IOJ12" s="138"/>
      <c r="IOM12" s="138"/>
      <c r="IOP12" s="138"/>
      <c r="IOS12" s="138"/>
      <c r="IOV12" s="138"/>
      <c r="IOY12" s="138"/>
      <c r="IPB12" s="138"/>
      <c r="IPE12" s="138"/>
      <c r="IPH12" s="138"/>
      <c r="IPK12" s="138"/>
      <c r="IPN12" s="138"/>
      <c r="IPQ12" s="138"/>
      <c r="IPT12" s="138"/>
      <c r="IPW12" s="138"/>
      <c r="IPZ12" s="138"/>
      <c r="IQC12" s="138"/>
      <c r="IQF12" s="138"/>
      <c r="IQI12" s="138"/>
      <c r="IQL12" s="138"/>
      <c r="IQO12" s="138"/>
      <c r="IQR12" s="138"/>
      <c r="IQU12" s="138"/>
      <c r="IQX12" s="138"/>
      <c r="IRA12" s="138"/>
      <c r="IRD12" s="138"/>
      <c r="IRG12" s="138"/>
      <c r="IRJ12" s="138"/>
      <c r="IRM12" s="138"/>
      <c r="IRP12" s="138"/>
      <c r="IRS12" s="138"/>
      <c r="IRV12" s="138"/>
      <c r="IRY12" s="138"/>
      <c r="ISB12" s="138"/>
      <c r="ISE12" s="138"/>
      <c r="ISH12" s="138"/>
      <c r="ISK12" s="138"/>
      <c r="ISN12" s="138"/>
      <c r="ISQ12" s="138"/>
      <c r="IST12" s="138"/>
      <c r="ISW12" s="138"/>
      <c r="ISZ12" s="138"/>
      <c r="ITC12" s="138"/>
      <c r="ITF12" s="138"/>
      <c r="ITI12" s="138"/>
      <c r="ITL12" s="138"/>
      <c r="ITO12" s="138"/>
      <c r="ITR12" s="138"/>
      <c r="ITU12" s="138"/>
      <c r="ITX12" s="138"/>
      <c r="IUA12" s="138"/>
      <c r="IUD12" s="138"/>
      <c r="IUG12" s="138"/>
      <c r="IUJ12" s="138"/>
      <c r="IUM12" s="138"/>
      <c r="IUP12" s="138"/>
      <c r="IUS12" s="138"/>
      <c r="IUV12" s="138"/>
      <c r="IUY12" s="138"/>
      <c r="IVB12" s="138"/>
      <c r="IVE12" s="138"/>
      <c r="IVH12" s="138"/>
      <c r="IVK12" s="138"/>
      <c r="IVN12" s="138"/>
      <c r="IVQ12" s="138"/>
      <c r="IVT12" s="138"/>
      <c r="IVW12" s="138"/>
      <c r="IVZ12" s="138"/>
      <c r="IWC12" s="138"/>
      <c r="IWF12" s="138"/>
      <c r="IWI12" s="138"/>
      <c r="IWL12" s="138"/>
      <c r="IWO12" s="138"/>
      <c r="IWR12" s="138"/>
      <c r="IWU12" s="138"/>
      <c r="IWX12" s="138"/>
      <c r="IXA12" s="138"/>
      <c r="IXD12" s="138"/>
      <c r="IXG12" s="138"/>
      <c r="IXJ12" s="138"/>
      <c r="IXM12" s="138"/>
      <c r="IXP12" s="138"/>
      <c r="IXS12" s="138"/>
      <c r="IXV12" s="138"/>
      <c r="IXY12" s="138"/>
      <c r="IYB12" s="138"/>
      <c r="IYE12" s="138"/>
      <c r="IYH12" s="138"/>
      <c r="IYK12" s="138"/>
      <c r="IYN12" s="138"/>
      <c r="IYQ12" s="138"/>
      <c r="IYT12" s="138"/>
      <c r="IYW12" s="138"/>
      <c r="IYZ12" s="138"/>
      <c r="IZC12" s="138"/>
      <c r="IZF12" s="138"/>
      <c r="IZI12" s="138"/>
      <c r="IZL12" s="138"/>
      <c r="IZO12" s="138"/>
      <c r="IZR12" s="138"/>
      <c r="IZU12" s="138"/>
      <c r="IZX12" s="138"/>
      <c r="JAA12" s="138"/>
      <c r="JAD12" s="138"/>
      <c r="JAG12" s="138"/>
      <c r="JAJ12" s="138"/>
      <c r="JAM12" s="138"/>
      <c r="JAP12" s="138"/>
      <c r="JAS12" s="138"/>
      <c r="JAV12" s="138"/>
      <c r="JAY12" s="138"/>
      <c r="JBB12" s="138"/>
      <c r="JBE12" s="138"/>
      <c r="JBH12" s="138"/>
      <c r="JBK12" s="138"/>
      <c r="JBN12" s="138"/>
      <c r="JBQ12" s="138"/>
      <c r="JBT12" s="138"/>
      <c r="JBW12" s="138"/>
      <c r="JBZ12" s="138"/>
      <c r="JCC12" s="138"/>
      <c r="JCF12" s="138"/>
      <c r="JCI12" s="138"/>
      <c r="JCL12" s="138"/>
      <c r="JCO12" s="138"/>
      <c r="JCR12" s="138"/>
      <c r="JCU12" s="138"/>
      <c r="JCX12" s="138"/>
      <c r="JDA12" s="138"/>
      <c r="JDD12" s="138"/>
      <c r="JDG12" s="138"/>
      <c r="JDJ12" s="138"/>
      <c r="JDM12" s="138"/>
      <c r="JDP12" s="138"/>
      <c r="JDS12" s="138"/>
      <c r="JDV12" s="138"/>
      <c r="JDY12" s="138"/>
      <c r="JEB12" s="138"/>
      <c r="JEE12" s="138"/>
      <c r="JEH12" s="138"/>
      <c r="JEK12" s="138"/>
      <c r="JEN12" s="138"/>
      <c r="JEQ12" s="138"/>
      <c r="JET12" s="138"/>
      <c r="JEW12" s="138"/>
      <c r="JEZ12" s="138"/>
      <c r="JFC12" s="138"/>
      <c r="JFF12" s="138"/>
      <c r="JFI12" s="138"/>
      <c r="JFL12" s="138"/>
      <c r="JFO12" s="138"/>
      <c r="JFR12" s="138"/>
      <c r="JFU12" s="138"/>
      <c r="JFX12" s="138"/>
      <c r="JGA12" s="138"/>
      <c r="JGD12" s="138"/>
      <c r="JGG12" s="138"/>
      <c r="JGJ12" s="138"/>
      <c r="JGM12" s="138"/>
      <c r="JGP12" s="138"/>
      <c r="JGS12" s="138"/>
      <c r="JGV12" s="138"/>
      <c r="JGY12" s="138"/>
      <c r="JHB12" s="138"/>
      <c r="JHE12" s="138"/>
      <c r="JHH12" s="138"/>
      <c r="JHK12" s="138"/>
      <c r="JHN12" s="138"/>
      <c r="JHQ12" s="138"/>
      <c r="JHT12" s="138"/>
      <c r="JHW12" s="138"/>
      <c r="JHZ12" s="138"/>
      <c r="JIC12" s="138"/>
      <c r="JIF12" s="138"/>
      <c r="JII12" s="138"/>
      <c r="JIL12" s="138"/>
      <c r="JIO12" s="138"/>
      <c r="JIR12" s="138"/>
      <c r="JIU12" s="138"/>
      <c r="JIX12" s="138"/>
      <c r="JJA12" s="138"/>
      <c r="JJD12" s="138"/>
      <c r="JJG12" s="138"/>
      <c r="JJJ12" s="138"/>
      <c r="JJM12" s="138"/>
      <c r="JJP12" s="138"/>
      <c r="JJS12" s="138"/>
      <c r="JJV12" s="138"/>
      <c r="JJY12" s="138"/>
      <c r="JKB12" s="138"/>
      <c r="JKE12" s="138"/>
      <c r="JKH12" s="138"/>
      <c r="JKK12" s="138"/>
      <c r="JKN12" s="138"/>
      <c r="JKQ12" s="138"/>
      <c r="JKT12" s="138"/>
      <c r="JKW12" s="138"/>
      <c r="JKZ12" s="138"/>
      <c r="JLC12" s="138"/>
      <c r="JLF12" s="138"/>
      <c r="JLI12" s="138"/>
      <c r="JLL12" s="138"/>
      <c r="JLO12" s="138"/>
      <c r="JLR12" s="138"/>
      <c r="JLU12" s="138"/>
      <c r="JLX12" s="138"/>
      <c r="JMA12" s="138"/>
      <c r="JMD12" s="138"/>
      <c r="JMG12" s="138"/>
      <c r="JMJ12" s="138"/>
      <c r="JMM12" s="138"/>
      <c r="JMP12" s="138"/>
      <c r="JMS12" s="138"/>
      <c r="JMV12" s="138"/>
      <c r="JMY12" s="138"/>
      <c r="JNB12" s="138"/>
      <c r="JNE12" s="138"/>
      <c r="JNH12" s="138"/>
      <c r="JNK12" s="138"/>
      <c r="JNN12" s="138"/>
      <c r="JNQ12" s="138"/>
      <c r="JNT12" s="138"/>
      <c r="JNW12" s="138"/>
      <c r="JNZ12" s="138"/>
      <c r="JOC12" s="138"/>
      <c r="JOF12" s="138"/>
      <c r="JOI12" s="138"/>
      <c r="JOL12" s="138"/>
      <c r="JOO12" s="138"/>
      <c r="JOR12" s="138"/>
      <c r="JOU12" s="138"/>
      <c r="JOX12" s="138"/>
      <c r="JPA12" s="138"/>
      <c r="JPD12" s="138"/>
      <c r="JPG12" s="138"/>
      <c r="JPJ12" s="138"/>
      <c r="JPM12" s="138"/>
      <c r="JPP12" s="138"/>
      <c r="JPS12" s="138"/>
      <c r="JPV12" s="138"/>
      <c r="JPY12" s="138"/>
      <c r="JQB12" s="138"/>
      <c r="JQE12" s="138"/>
      <c r="JQH12" s="138"/>
      <c r="JQK12" s="138"/>
      <c r="JQN12" s="138"/>
      <c r="JQQ12" s="138"/>
      <c r="JQT12" s="138"/>
      <c r="JQW12" s="138"/>
      <c r="JQZ12" s="138"/>
      <c r="JRC12" s="138"/>
      <c r="JRF12" s="138"/>
      <c r="JRI12" s="138"/>
      <c r="JRL12" s="138"/>
      <c r="JRO12" s="138"/>
      <c r="JRR12" s="138"/>
      <c r="JRU12" s="138"/>
      <c r="JRX12" s="138"/>
      <c r="JSA12" s="138"/>
      <c r="JSD12" s="138"/>
      <c r="JSG12" s="138"/>
      <c r="JSJ12" s="138"/>
      <c r="JSM12" s="138"/>
      <c r="JSP12" s="138"/>
      <c r="JSS12" s="138"/>
      <c r="JSV12" s="138"/>
      <c r="JSY12" s="138"/>
      <c r="JTB12" s="138"/>
      <c r="JTE12" s="138"/>
      <c r="JTH12" s="138"/>
      <c r="JTK12" s="138"/>
      <c r="JTN12" s="138"/>
      <c r="JTQ12" s="138"/>
      <c r="JTT12" s="138"/>
      <c r="JTW12" s="138"/>
      <c r="JTZ12" s="138"/>
      <c r="JUC12" s="138"/>
      <c r="JUF12" s="138"/>
      <c r="JUI12" s="138"/>
      <c r="JUL12" s="138"/>
      <c r="JUO12" s="138"/>
      <c r="JUR12" s="138"/>
      <c r="JUU12" s="138"/>
      <c r="JUX12" s="138"/>
      <c r="JVA12" s="138"/>
      <c r="JVD12" s="138"/>
      <c r="JVG12" s="138"/>
      <c r="JVJ12" s="138"/>
      <c r="JVM12" s="138"/>
      <c r="JVP12" s="138"/>
      <c r="JVS12" s="138"/>
      <c r="JVV12" s="138"/>
      <c r="JVY12" s="138"/>
      <c r="JWB12" s="138"/>
      <c r="JWE12" s="138"/>
      <c r="JWH12" s="138"/>
      <c r="JWK12" s="138"/>
      <c r="JWN12" s="138"/>
      <c r="JWQ12" s="138"/>
      <c r="JWT12" s="138"/>
      <c r="JWW12" s="138"/>
      <c r="JWZ12" s="138"/>
      <c r="JXC12" s="138"/>
      <c r="JXF12" s="138"/>
      <c r="JXI12" s="138"/>
      <c r="JXL12" s="138"/>
      <c r="JXO12" s="138"/>
      <c r="JXR12" s="138"/>
      <c r="JXU12" s="138"/>
      <c r="JXX12" s="138"/>
      <c r="JYA12" s="138"/>
      <c r="JYD12" s="138"/>
      <c r="JYG12" s="138"/>
      <c r="JYJ12" s="138"/>
      <c r="JYM12" s="138"/>
      <c r="JYP12" s="138"/>
      <c r="JYS12" s="138"/>
      <c r="JYV12" s="138"/>
      <c r="JYY12" s="138"/>
      <c r="JZB12" s="138"/>
      <c r="JZE12" s="138"/>
      <c r="JZH12" s="138"/>
      <c r="JZK12" s="138"/>
      <c r="JZN12" s="138"/>
      <c r="JZQ12" s="138"/>
      <c r="JZT12" s="138"/>
      <c r="JZW12" s="138"/>
      <c r="JZZ12" s="138"/>
      <c r="KAC12" s="138"/>
      <c r="KAF12" s="138"/>
      <c r="KAI12" s="138"/>
      <c r="KAL12" s="138"/>
      <c r="KAO12" s="138"/>
      <c r="KAR12" s="138"/>
      <c r="KAU12" s="138"/>
      <c r="KAX12" s="138"/>
      <c r="KBA12" s="138"/>
      <c r="KBD12" s="138"/>
      <c r="KBG12" s="138"/>
      <c r="KBJ12" s="138"/>
      <c r="KBM12" s="138"/>
      <c r="KBP12" s="138"/>
      <c r="KBS12" s="138"/>
      <c r="KBV12" s="138"/>
      <c r="KBY12" s="138"/>
      <c r="KCB12" s="138"/>
      <c r="KCE12" s="138"/>
      <c r="KCH12" s="138"/>
      <c r="KCK12" s="138"/>
      <c r="KCN12" s="138"/>
      <c r="KCQ12" s="138"/>
      <c r="KCT12" s="138"/>
      <c r="KCW12" s="138"/>
      <c r="KCZ12" s="138"/>
      <c r="KDC12" s="138"/>
      <c r="KDF12" s="138"/>
      <c r="KDI12" s="138"/>
      <c r="KDL12" s="138"/>
      <c r="KDO12" s="138"/>
      <c r="KDR12" s="138"/>
      <c r="KDU12" s="138"/>
      <c r="KDX12" s="138"/>
      <c r="KEA12" s="138"/>
      <c r="KED12" s="138"/>
      <c r="KEG12" s="138"/>
      <c r="KEJ12" s="138"/>
      <c r="KEM12" s="138"/>
      <c r="KEP12" s="138"/>
      <c r="KES12" s="138"/>
      <c r="KEV12" s="138"/>
      <c r="KEY12" s="138"/>
      <c r="KFB12" s="138"/>
      <c r="KFE12" s="138"/>
      <c r="KFH12" s="138"/>
      <c r="KFK12" s="138"/>
      <c r="KFN12" s="138"/>
      <c r="KFQ12" s="138"/>
      <c r="KFT12" s="138"/>
      <c r="KFW12" s="138"/>
      <c r="KFZ12" s="138"/>
      <c r="KGC12" s="138"/>
      <c r="KGF12" s="138"/>
      <c r="KGI12" s="138"/>
      <c r="KGL12" s="138"/>
      <c r="KGO12" s="138"/>
      <c r="KGR12" s="138"/>
      <c r="KGU12" s="138"/>
      <c r="KGX12" s="138"/>
      <c r="KHA12" s="138"/>
      <c r="KHD12" s="138"/>
      <c r="KHG12" s="138"/>
      <c r="KHJ12" s="138"/>
      <c r="KHM12" s="138"/>
      <c r="KHP12" s="138"/>
      <c r="KHS12" s="138"/>
      <c r="KHV12" s="138"/>
      <c r="KHY12" s="138"/>
      <c r="KIB12" s="138"/>
      <c r="KIE12" s="138"/>
      <c r="KIH12" s="138"/>
      <c r="KIK12" s="138"/>
      <c r="KIN12" s="138"/>
      <c r="KIQ12" s="138"/>
      <c r="KIT12" s="138"/>
      <c r="KIW12" s="138"/>
      <c r="KIZ12" s="138"/>
      <c r="KJC12" s="138"/>
      <c r="KJF12" s="138"/>
      <c r="KJI12" s="138"/>
      <c r="KJL12" s="138"/>
      <c r="KJO12" s="138"/>
      <c r="KJR12" s="138"/>
      <c r="KJU12" s="138"/>
      <c r="KJX12" s="138"/>
      <c r="KKA12" s="138"/>
      <c r="KKD12" s="138"/>
      <c r="KKG12" s="138"/>
      <c r="KKJ12" s="138"/>
      <c r="KKM12" s="138"/>
      <c r="KKP12" s="138"/>
      <c r="KKS12" s="138"/>
      <c r="KKV12" s="138"/>
      <c r="KKY12" s="138"/>
      <c r="KLB12" s="138"/>
      <c r="KLE12" s="138"/>
      <c r="KLH12" s="138"/>
      <c r="KLK12" s="138"/>
      <c r="KLN12" s="138"/>
      <c r="KLQ12" s="138"/>
      <c r="KLT12" s="138"/>
      <c r="KLW12" s="138"/>
      <c r="KLZ12" s="138"/>
      <c r="KMC12" s="138"/>
      <c r="KMF12" s="138"/>
      <c r="KMI12" s="138"/>
      <c r="KML12" s="138"/>
      <c r="KMO12" s="138"/>
      <c r="KMR12" s="138"/>
      <c r="KMU12" s="138"/>
      <c r="KMX12" s="138"/>
      <c r="KNA12" s="138"/>
      <c r="KND12" s="138"/>
      <c r="KNG12" s="138"/>
      <c r="KNJ12" s="138"/>
      <c r="KNM12" s="138"/>
      <c r="KNP12" s="138"/>
      <c r="KNS12" s="138"/>
      <c r="KNV12" s="138"/>
      <c r="KNY12" s="138"/>
      <c r="KOB12" s="138"/>
      <c r="KOE12" s="138"/>
      <c r="KOH12" s="138"/>
      <c r="KOK12" s="138"/>
      <c r="KON12" s="138"/>
      <c r="KOQ12" s="138"/>
      <c r="KOT12" s="138"/>
      <c r="KOW12" s="138"/>
      <c r="KOZ12" s="138"/>
      <c r="KPC12" s="138"/>
      <c r="KPF12" s="138"/>
      <c r="KPI12" s="138"/>
      <c r="KPL12" s="138"/>
      <c r="KPO12" s="138"/>
      <c r="KPR12" s="138"/>
      <c r="KPU12" s="138"/>
      <c r="KPX12" s="138"/>
      <c r="KQA12" s="138"/>
      <c r="KQD12" s="138"/>
      <c r="KQG12" s="138"/>
      <c r="KQJ12" s="138"/>
      <c r="KQM12" s="138"/>
      <c r="KQP12" s="138"/>
      <c r="KQS12" s="138"/>
      <c r="KQV12" s="138"/>
      <c r="KQY12" s="138"/>
      <c r="KRB12" s="138"/>
      <c r="KRE12" s="138"/>
      <c r="KRH12" s="138"/>
      <c r="KRK12" s="138"/>
      <c r="KRN12" s="138"/>
      <c r="KRQ12" s="138"/>
      <c r="KRT12" s="138"/>
      <c r="KRW12" s="138"/>
      <c r="KRZ12" s="138"/>
      <c r="KSC12" s="138"/>
      <c r="KSF12" s="138"/>
      <c r="KSI12" s="138"/>
      <c r="KSL12" s="138"/>
      <c r="KSO12" s="138"/>
      <c r="KSR12" s="138"/>
      <c r="KSU12" s="138"/>
      <c r="KSX12" s="138"/>
      <c r="KTA12" s="138"/>
      <c r="KTD12" s="138"/>
      <c r="KTG12" s="138"/>
      <c r="KTJ12" s="138"/>
      <c r="KTM12" s="138"/>
      <c r="KTP12" s="138"/>
      <c r="KTS12" s="138"/>
      <c r="KTV12" s="138"/>
      <c r="KTY12" s="138"/>
      <c r="KUB12" s="138"/>
      <c r="KUE12" s="138"/>
      <c r="KUH12" s="138"/>
      <c r="KUK12" s="138"/>
      <c r="KUN12" s="138"/>
      <c r="KUQ12" s="138"/>
      <c r="KUT12" s="138"/>
      <c r="KUW12" s="138"/>
      <c r="KUZ12" s="138"/>
      <c r="KVC12" s="138"/>
      <c r="KVF12" s="138"/>
      <c r="KVI12" s="138"/>
      <c r="KVL12" s="138"/>
      <c r="KVO12" s="138"/>
      <c r="KVR12" s="138"/>
      <c r="KVU12" s="138"/>
      <c r="KVX12" s="138"/>
      <c r="KWA12" s="138"/>
      <c r="KWD12" s="138"/>
      <c r="KWG12" s="138"/>
      <c r="KWJ12" s="138"/>
      <c r="KWM12" s="138"/>
      <c r="KWP12" s="138"/>
      <c r="KWS12" s="138"/>
      <c r="KWV12" s="138"/>
      <c r="KWY12" s="138"/>
      <c r="KXB12" s="138"/>
      <c r="KXE12" s="138"/>
      <c r="KXH12" s="138"/>
      <c r="KXK12" s="138"/>
      <c r="KXN12" s="138"/>
      <c r="KXQ12" s="138"/>
      <c r="KXT12" s="138"/>
      <c r="KXW12" s="138"/>
      <c r="KXZ12" s="138"/>
      <c r="KYC12" s="138"/>
      <c r="KYF12" s="138"/>
      <c r="KYI12" s="138"/>
      <c r="KYL12" s="138"/>
      <c r="KYO12" s="138"/>
      <c r="KYR12" s="138"/>
      <c r="KYU12" s="138"/>
      <c r="KYX12" s="138"/>
      <c r="KZA12" s="138"/>
      <c r="KZD12" s="138"/>
      <c r="KZG12" s="138"/>
      <c r="KZJ12" s="138"/>
      <c r="KZM12" s="138"/>
      <c r="KZP12" s="138"/>
      <c r="KZS12" s="138"/>
      <c r="KZV12" s="138"/>
      <c r="KZY12" s="138"/>
      <c r="LAB12" s="138"/>
      <c r="LAE12" s="138"/>
      <c r="LAH12" s="138"/>
      <c r="LAK12" s="138"/>
      <c r="LAN12" s="138"/>
      <c r="LAQ12" s="138"/>
      <c r="LAT12" s="138"/>
      <c r="LAW12" s="138"/>
      <c r="LAZ12" s="138"/>
      <c r="LBC12" s="138"/>
      <c r="LBF12" s="138"/>
      <c r="LBI12" s="138"/>
      <c r="LBL12" s="138"/>
      <c r="LBO12" s="138"/>
      <c r="LBR12" s="138"/>
      <c r="LBU12" s="138"/>
      <c r="LBX12" s="138"/>
      <c r="LCA12" s="138"/>
      <c r="LCD12" s="138"/>
      <c r="LCG12" s="138"/>
      <c r="LCJ12" s="138"/>
      <c r="LCM12" s="138"/>
      <c r="LCP12" s="138"/>
      <c r="LCS12" s="138"/>
      <c r="LCV12" s="138"/>
      <c r="LCY12" s="138"/>
      <c r="LDB12" s="138"/>
      <c r="LDE12" s="138"/>
      <c r="LDH12" s="138"/>
      <c r="LDK12" s="138"/>
      <c r="LDN12" s="138"/>
      <c r="LDQ12" s="138"/>
      <c r="LDT12" s="138"/>
      <c r="LDW12" s="138"/>
      <c r="LDZ12" s="138"/>
      <c r="LEC12" s="138"/>
      <c r="LEF12" s="138"/>
      <c r="LEI12" s="138"/>
      <c r="LEL12" s="138"/>
      <c r="LEO12" s="138"/>
      <c r="LER12" s="138"/>
      <c r="LEU12" s="138"/>
      <c r="LEX12" s="138"/>
      <c r="LFA12" s="138"/>
      <c r="LFD12" s="138"/>
      <c r="LFG12" s="138"/>
      <c r="LFJ12" s="138"/>
      <c r="LFM12" s="138"/>
      <c r="LFP12" s="138"/>
      <c r="LFS12" s="138"/>
      <c r="LFV12" s="138"/>
      <c r="LFY12" s="138"/>
      <c r="LGB12" s="138"/>
      <c r="LGE12" s="138"/>
      <c r="LGH12" s="138"/>
      <c r="LGK12" s="138"/>
      <c r="LGN12" s="138"/>
      <c r="LGQ12" s="138"/>
      <c r="LGT12" s="138"/>
      <c r="LGW12" s="138"/>
      <c r="LGZ12" s="138"/>
      <c r="LHC12" s="138"/>
      <c r="LHF12" s="138"/>
      <c r="LHI12" s="138"/>
      <c r="LHL12" s="138"/>
      <c r="LHO12" s="138"/>
      <c r="LHR12" s="138"/>
      <c r="LHU12" s="138"/>
      <c r="LHX12" s="138"/>
      <c r="LIA12" s="138"/>
      <c r="LID12" s="138"/>
      <c r="LIG12" s="138"/>
      <c r="LIJ12" s="138"/>
      <c r="LIM12" s="138"/>
      <c r="LIP12" s="138"/>
      <c r="LIS12" s="138"/>
      <c r="LIV12" s="138"/>
      <c r="LIY12" s="138"/>
      <c r="LJB12" s="138"/>
      <c r="LJE12" s="138"/>
      <c r="LJH12" s="138"/>
      <c r="LJK12" s="138"/>
      <c r="LJN12" s="138"/>
      <c r="LJQ12" s="138"/>
      <c r="LJT12" s="138"/>
      <c r="LJW12" s="138"/>
      <c r="LJZ12" s="138"/>
      <c r="LKC12" s="138"/>
      <c r="LKF12" s="138"/>
      <c r="LKI12" s="138"/>
      <c r="LKL12" s="138"/>
      <c r="LKO12" s="138"/>
      <c r="LKR12" s="138"/>
      <c r="LKU12" s="138"/>
      <c r="LKX12" s="138"/>
      <c r="LLA12" s="138"/>
      <c r="LLD12" s="138"/>
      <c r="LLG12" s="138"/>
      <c r="LLJ12" s="138"/>
      <c r="LLM12" s="138"/>
      <c r="LLP12" s="138"/>
      <c r="LLS12" s="138"/>
      <c r="LLV12" s="138"/>
      <c r="LLY12" s="138"/>
      <c r="LMB12" s="138"/>
      <c r="LME12" s="138"/>
      <c r="LMH12" s="138"/>
      <c r="LMK12" s="138"/>
      <c r="LMN12" s="138"/>
      <c r="LMQ12" s="138"/>
      <c r="LMT12" s="138"/>
      <c r="LMW12" s="138"/>
      <c r="LMZ12" s="138"/>
      <c r="LNC12" s="138"/>
      <c r="LNF12" s="138"/>
      <c r="LNI12" s="138"/>
      <c r="LNL12" s="138"/>
      <c r="LNO12" s="138"/>
      <c r="LNR12" s="138"/>
      <c r="LNU12" s="138"/>
      <c r="LNX12" s="138"/>
      <c r="LOA12" s="138"/>
      <c r="LOD12" s="138"/>
      <c r="LOG12" s="138"/>
      <c r="LOJ12" s="138"/>
      <c r="LOM12" s="138"/>
      <c r="LOP12" s="138"/>
      <c r="LOS12" s="138"/>
      <c r="LOV12" s="138"/>
      <c r="LOY12" s="138"/>
      <c r="LPB12" s="138"/>
      <c r="LPE12" s="138"/>
      <c r="LPH12" s="138"/>
      <c r="LPK12" s="138"/>
      <c r="LPN12" s="138"/>
      <c r="LPQ12" s="138"/>
      <c r="LPT12" s="138"/>
      <c r="LPW12" s="138"/>
      <c r="LPZ12" s="138"/>
      <c r="LQC12" s="138"/>
      <c r="LQF12" s="138"/>
      <c r="LQI12" s="138"/>
      <c r="LQL12" s="138"/>
      <c r="LQO12" s="138"/>
      <c r="LQR12" s="138"/>
      <c r="LQU12" s="138"/>
      <c r="LQX12" s="138"/>
      <c r="LRA12" s="138"/>
      <c r="LRD12" s="138"/>
      <c r="LRG12" s="138"/>
      <c r="LRJ12" s="138"/>
      <c r="LRM12" s="138"/>
      <c r="LRP12" s="138"/>
      <c r="LRS12" s="138"/>
      <c r="LRV12" s="138"/>
      <c r="LRY12" s="138"/>
      <c r="LSB12" s="138"/>
      <c r="LSE12" s="138"/>
      <c r="LSH12" s="138"/>
      <c r="LSK12" s="138"/>
      <c r="LSN12" s="138"/>
      <c r="LSQ12" s="138"/>
      <c r="LST12" s="138"/>
      <c r="LSW12" s="138"/>
      <c r="LSZ12" s="138"/>
      <c r="LTC12" s="138"/>
      <c r="LTF12" s="138"/>
      <c r="LTI12" s="138"/>
      <c r="LTL12" s="138"/>
      <c r="LTO12" s="138"/>
      <c r="LTR12" s="138"/>
      <c r="LTU12" s="138"/>
      <c r="LTX12" s="138"/>
      <c r="LUA12" s="138"/>
      <c r="LUD12" s="138"/>
      <c r="LUG12" s="138"/>
      <c r="LUJ12" s="138"/>
      <c r="LUM12" s="138"/>
      <c r="LUP12" s="138"/>
      <c r="LUS12" s="138"/>
      <c r="LUV12" s="138"/>
      <c r="LUY12" s="138"/>
      <c r="LVB12" s="138"/>
      <c r="LVE12" s="138"/>
      <c r="LVH12" s="138"/>
      <c r="LVK12" s="138"/>
      <c r="LVN12" s="138"/>
      <c r="LVQ12" s="138"/>
      <c r="LVT12" s="138"/>
      <c r="LVW12" s="138"/>
      <c r="LVZ12" s="138"/>
      <c r="LWC12" s="138"/>
      <c r="LWF12" s="138"/>
      <c r="LWI12" s="138"/>
      <c r="LWL12" s="138"/>
      <c r="LWO12" s="138"/>
      <c r="LWR12" s="138"/>
      <c r="LWU12" s="138"/>
      <c r="LWX12" s="138"/>
      <c r="LXA12" s="138"/>
      <c r="LXD12" s="138"/>
      <c r="LXG12" s="138"/>
      <c r="LXJ12" s="138"/>
      <c r="LXM12" s="138"/>
      <c r="LXP12" s="138"/>
      <c r="LXS12" s="138"/>
      <c r="LXV12" s="138"/>
      <c r="LXY12" s="138"/>
      <c r="LYB12" s="138"/>
      <c r="LYE12" s="138"/>
      <c r="LYH12" s="138"/>
      <c r="LYK12" s="138"/>
      <c r="LYN12" s="138"/>
      <c r="LYQ12" s="138"/>
      <c r="LYT12" s="138"/>
      <c r="LYW12" s="138"/>
      <c r="LYZ12" s="138"/>
      <c r="LZC12" s="138"/>
      <c r="LZF12" s="138"/>
      <c r="LZI12" s="138"/>
      <c r="LZL12" s="138"/>
      <c r="LZO12" s="138"/>
      <c r="LZR12" s="138"/>
      <c r="LZU12" s="138"/>
      <c r="LZX12" s="138"/>
      <c r="MAA12" s="138"/>
      <c r="MAD12" s="138"/>
      <c r="MAG12" s="138"/>
      <c r="MAJ12" s="138"/>
      <c r="MAM12" s="138"/>
      <c r="MAP12" s="138"/>
      <c r="MAS12" s="138"/>
      <c r="MAV12" s="138"/>
      <c r="MAY12" s="138"/>
      <c r="MBB12" s="138"/>
      <c r="MBE12" s="138"/>
      <c r="MBH12" s="138"/>
      <c r="MBK12" s="138"/>
      <c r="MBN12" s="138"/>
      <c r="MBQ12" s="138"/>
      <c r="MBT12" s="138"/>
      <c r="MBW12" s="138"/>
      <c r="MBZ12" s="138"/>
      <c r="MCC12" s="138"/>
      <c r="MCF12" s="138"/>
      <c r="MCI12" s="138"/>
      <c r="MCL12" s="138"/>
      <c r="MCO12" s="138"/>
      <c r="MCR12" s="138"/>
      <c r="MCU12" s="138"/>
      <c r="MCX12" s="138"/>
      <c r="MDA12" s="138"/>
      <c r="MDD12" s="138"/>
      <c r="MDG12" s="138"/>
      <c r="MDJ12" s="138"/>
      <c r="MDM12" s="138"/>
      <c r="MDP12" s="138"/>
      <c r="MDS12" s="138"/>
      <c r="MDV12" s="138"/>
      <c r="MDY12" s="138"/>
      <c r="MEB12" s="138"/>
      <c r="MEE12" s="138"/>
      <c r="MEH12" s="138"/>
      <c r="MEK12" s="138"/>
      <c r="MEN12" s="138"/>
      <c r="MEQ12" s="138"/>
      <c r="MET12" s="138"/>
      <c r="MEW12" s="138"/>
      <c r="MEZ12" s="138"/>
      <c r="MFC12" s="138"/>
      <c r="MFF12" s="138"/>
      <c r="MFI12" s="138"/>
      <c r="MFL12" s="138"/>
      <c r="MFO12" s="138"/>
      <c r="MFR12" s="138"/>
      <c r="MFU12" s="138"/>
      <c r="MFX12" s="138"/>
      <c r="MGA12" s="138"/>
      <c r="MGD12" s="138"/>
      <c r="MGG12" s="138"/>
      <c r="MGJ12" s="138"/>
      <c r="MGM12" s="138"/>
      <c r="MGP12" s="138"/>
      <c r="MGS12" s="138"/>
      <c r="MGV12" s="138"/>
      <c r="MGY12" s="138"/>
      <c r="MHB12" s="138"/>
      <c r="MHE12" s="138"/>
      <c r="MHH12" s="138"/>
      <c r="MHK12" s="138"/>
      <c r="MHN12" s="138"/>
      <c r="MHQ12" s="138"/>
      <c r="MHT12" s="138"/>
      <c r="MHW12" s="138"/>
      <c r="MHZ12" s="138"/>
      <c r="MIC12" s="138"/>
      <c r="MIF12" s="138"/>
      <c r="MII12" s="138"/>
      <c r="MIL12" s="138"/>
      <c r="MIO12" s="138"/>
      <c r="MIR12" s="138"/>
      <c r="MIU12" s="138"/>
      <c r="MIX12" s="138"/>
      <c r="MJA12" s="138"/>
      <c r="MJD12" s="138"/>
      <c r="MJG12" s="138"/>
      <c r="MJJ12" s="138"/>
      <c r="MJM12" s="138"/>
      <c r="MJP12" s="138"/>
      <c r="MJS12" s="138"/>
      <c r="MJV12" s="138"/>
      <c r="MJY12" s="138"/>
      <c r="MKB12" s="138"/>
      <c r="MKE12" s="138"/>
      <c r="MKH12" s="138"/>
      <c r="MKK12" s="138"/>
      <c r="MKN12" s="138"/>
      <c r="MKQ12" s="138"/>
      <c r="MKT12" s="138"/>
      <c r="MKW12" s="138"/>
      <c r="MKZ12" s="138"/>
      <c r="MLC12" s="138"/>
      <c r="MLF12" s="138"/>
      <c r="MLI12" s="138"/>
      <c r="MLL12" s="138"/>
      <c r="MLO12" s="138"/>
      <c r="MLR12" s="138"/>
      <c r="MLU12" s="138"/>
      <c r="MLX12" s="138"/>
      <c r="MMA12" s="138"/>
      <c r="MMD12" s="138"/>
      <c r="MMG12" s="138"/>
      <c r="MMJ12" s="138"/>
      <c r="MMM12" s="138"/>
      <c r="MMP12" s="138"/>
      <c r="MMS12" s="138"/>
      <c r="MMV12" s="138"/>
      <c r="MMY12" s="138"/>
      <c r="MNB12" s="138"/>
      <c r="MNE12" s="138"/>
      <c r="MNH12" s="138"/>
      <c r="MNK12" s="138"/>
      <c r="MNN12" s="138"/>
      <c r="MNQ12" s="138"/>
      <c r="MNT12" s="138"/>
      <c r="MNW12" s="138"/>
      <c r="MNZ12" s="138"/>
      <c r="MOC12" s="138"/>
      <c r="MOF12" s="138"/>
      <c r="MOI12" s="138"/>
      <c r="MOL12" s="138"/>
      <c r="MOO12" s="138"/>
      <c r="MOR12" s="138"/>
      <c r="MOU12" s="138"/>
      <c r="MOX12" s="138"/>
      <c r="MPA12" s="138"/>
      <c r="MPD12" s="138"/>
      <c r="MPG12" s="138"/>
      <c r="MPJ12" s="138"/>
      <c r="MPM12" s="138"/>
      <c r="MPP12" s="138"/>
      <c r="MPS12" s="138"/>
      <c r="MPV12" s="138"/>
      <c r="MPY12" s="138"/>
      <c r="MQB12" s="138"/>
      <c r="MQE12" s="138"/>
      <c r="MQH12" s="138"/>
      <c r="MQK12" s="138"/>
      <c r="MQN12" s="138"/>
      <c r="MQQ12" s="138"/>
      <c r="MQT12" s="138"/>
      <c r="MQW12" s="138"/>
      <c r="MQZ12" s="138"/>
      <c r="MRC12" s="138"/>
      <c r="MRF12" s="138"/>
      <c r="MRI12" s="138"/>
      <c r="MRL12" s="138"/>
      <c r="MRO12" s="138"/>
      <c r="MRR12" s="138"/>
      <c r="MRU12" s="138"/>
      <c r="MRX12" s="138"/>
      <c r="MSA12" s="138"/>
      <c r="MSD12" s="138"/>
      <c r="MSG12" s="138"/>
      <c r="MSJ12" s="138"/>
      <c r="MSM12" s="138"/>
      <c r="MSP12" s="138"/>
      <c r="MSS12" s="138"/>
      <c r="MSV12" s="138"/>
      <c r="MSY12" s="138"/>
      <c r="MTB12" s="138"/>
      <c r="MTE12" s="138"/>
      <c r="MTH12" s="138"/>
      <c r="MTK12" s="138"/>
      <c r="MTN12" s="138"/>
      <c r="MTQ12" s="138"/>
      <c r="MTT12" s="138"/>
      <c r="MTW12" s="138"/>
      <c r="MTZ12" s="138"/>
      <c r="MUC12" s="138"/>
      <c r="MUF12" s="138"/>
      <c r="MUI12" s="138"/>
      <c r="MUL12" s="138"/>
      <c r="MUO12" s="138"/>
      <c r="MUR12" s="138"/>
      <c r="MUU12" s="138"/>
      <c r="MUX12" s="138"/>
      <c r="MVA12" s="138"/>
      <c r="MVD12" s="138"/>
      <c r="MVG12" s="138"/>
      <c r="MVJ12" s="138"/>
      <c r="MVM12" s="138"/>
      <c r="MVP12" s="138"/>
      <c r="MVS12" s="138"/>
      <c r="MVV12" s="138"/>
      <c r="MVY12" s="138"/>
      <c r="MWB12" s="138"/>
      <c r="MWE12" s="138"/>
      <c r="MWH12" s="138"/>
      <c r="MWK12" s="138"/>
      <c r="MWN12" s="138"/>
      <c r="MWQ12" s="138"/>
      <c r="MWT12" s="138"/>
      <c r="MWW12" s="138"/>
      <c r="MWZ12" s="138"/>
      <c r="MXC12" s="138"/>
      <c r="MXF12" s="138"/>
      <c r="MXI12" s="138"/>
      <c r="MXL12" s="138"/>
      <c r="MXO12" s="138"/>
      <c r="MXR12" s="138"/>
      <c r="MXU12" s="138"/>
      <c r="MXX12" s="138"/>
      <c r="MYA12" s="138"/>
      <c r="MYD12" s="138"/>
      <c r="MYG12" s="138"/>
      <c r="MYJ12" s="138"/>
      <c r="MYM12" s="138"/>
      <c r="MYP12" s="138"/>
      <c r="MYS12" s="138"/>
      <c r="MYV12" s="138"/>
      <c r="MYY12" s="138"/>
      <c r="MZB12" s="138"/>
      <c r="MZE12" s="138"/>
      <c r="MZH12" s="138"/>
      <c r="MZK12" s="138"/>
      <c r="MZN12" s="138"/>
      <c r="MZQ12" s="138"/>
      <c r="MZT12" s="138"/>
      <c r="MZW12" s="138"/>
      <c r="MZZ12" s="138"/>
      <c r="NAC12" s="138"/>
      <c r="NAF12" s="138"/>
      <c r="NAI12" s="138"/>
      <c r="NAL12" s="138"/>
      <c r="NAO12" s="138"/>
      <c r="NAR12" s="138"/>
      <c r="NAU12" s="138"/>
      <c r="NAX12" s="138"/>
      <c r="NBA12" s="138"/>
      <c r="NBD12" s="138"/>
      <c r="NBG12" s="138"/>
      <c r="NBJ12" s="138"/>
      <c r="NBM12" s="138"/>
      <c r="NBP12" s="138"/>
      <c r="NBS12" s="138"/>
      <c r="NBV12" s="138"/>
      <c r="NBY12" s="138"/>
      <c r="NCB12" s="138"/>
      <c r="NCE12" s="138"/>
      <c r="NCH12" s="138"/>
      <c r="NCK12" s="138"/>
      <c r="NCN12" s="138"/>
      <c r="NCQ12" s="138"/>
      <c r="NCT12" s="138"/>
      <c r="NCW12" s="138"/>
      <c r="NCZ12" s="138"/>
      <c r="NDC12" s="138"/>
      <c r="NDF12" s="138"/>
      <c r="NDI12" s="138"/>
      <c r="NDL12" s="138"/>
      <c r="NDO12" s="138"/>
      <c r="NDR12" s="138"/>
      <c r="NDU12" s="138"/>
      <c r="NDX12" s="138"/>
      <c r="NEA12" s="138"/>
      <c r="NED12" s="138"/>
      <c r="NEG12" s="138"/>
      <c r="NEJ12" s="138"/>
      <c r="NEM12" s="138"/>
      <c r="NEP12" s="138"/>
      <c r="NES12" s="138"/>
      <c r="NEV12" s="138"/>
      <c r="NEY12" s="138"/>
      <c r="NFB12" s="138"/>
      <c r="NFE12" s="138"/>
      <c r="NFH12" s="138"/>
      <c r="NFK12" s="138"/>
      <c r="NFN12" s="138"/>
      <c r="NFQ12" s="138"/>
      <c r="NFT12" s="138"/>
      <c r="NFW12" s="138"/>
      <c r="NFZ12" s="138"/>
      <c r="NGC12" s="138"/>
      <c r="NGF12" s="138"/>
      <c r="NGI12" s="138"/>
      <c r="NGL12" s="138"/>
      <c r="NGO12" s="138"/>
      <c r="NGR12" s="138"/>
      <c r="NGU12" s="138"/>
      <c r="NGX12" s="138"/>
      <c r="NHA12" s="138"/>
      <c r="NHD12" s="138"/>
      <c r="NHG12" s="138"/>
      <c r="NHJ12" s="138"/>
      <c r="NHM12" s="138"/>
      <c r="NHP12" s="138"/>
      <c r="NHS12" s="138"/>
      <c r="NHV12" s="138"/>
      <c r="NHY12" s="138"/>
      <c r="NIB12" s="138"/>
      <c r="NIE12" s="138"/>
      <c r="NIH12" s="138"/>
      <c r="NIK12" s="138"/>
      <c r="NIN12" s="138"/>
      <c r="NIQ12" s="138"/>
      <c r="NIT12" s="138"/>
      <c r="NIW12" s="138"/>
      <c r="NIZ12" s="138"/>
      <c r="NJC12" s="138"/>
      <c r="NJF12" s="138"/>
      <c r="NJI12" s="138"/>
      <c r="NJL12" s="138"/>
      <c r="NJO12" s="138"/>
      <c r="NJR12" s="138"/>
      <c r="NJU12" s="138"/>
      <c r="NJX12" s="138"/>
      <c r="NKA12" s="138"/>
      <c r="NKD12" s="138"/>
      <c r="NKG12" s="138"/>
      <c r="NKJ12" s="138"/>
      <c r="NKM12" s="138"/>
      <c r="NKP12" s="138"/>
      <c r="NKS12" s="138"/>
      <c r="NKV12" s="138"/>
      <c r="NKY12" s="138"/>
      <c r="NLB12" s="138"/>
      <c r="NLE12" s="138"/>
      <c r="NLH12" s="138"/>
      <c r="NLK12" s="138"/>
      <c r="NLN12" s="138"/>
      <c r="NLQ12" s="138"/>
      <c r="NLT12" s="138"/>
      <c r="NLW12" s="138"/>
      <c r="NLZ12" s="138"/>
      <c r="NMC12" s="138"/>
      <c r="NMF12" s="138"/>
      <c r="NMI12" s="138"/>
      <c r="NML12" s="138"/>
      <c r="NMO12" s="138"/>
      <c r="NMR12" s="138"/>
      <c r="NMU12" s="138"/>
      <c r="NMX12" s="138"/>
      <c r="NNA12" s="138"/>
      <c r="NND12" s="138"/>
      <c r="NNG12" s="138"/>
      <c r="NNJ12" s="138"/>
      <c r="NNM12" s="138"/>
      <c r="NNP12" s="138"/>
      <c r="NNS12" s="138"/>
      <c r="NNV12" s="138"/>
      <c r="NNY12" s="138"/>
      <c r="NOB12" s="138"/>
      <c r="NOE12" s="138"/>
      <c r="NOH12" s="138"/>
      <c r="NOK12" s="138"/>
      <c r="NON12" s="138"/>
      <c r="NOQ12" s="138"/>
      <c r="NOT12" s="138"/>
      <c r="NOW12" s="138"/>
      <c r="NOZ12" s="138"/>
      <c r="NPC12" s="138"/>
      <c r="NPF12" s="138"/>
      <c r="NPI12" s="138"/>
      <c r="NPL12" s="138"/>
      <c r="NPO12" s="138"/>
      <c r="NPR12" s="138"/>
      <c r="NPU12" s="138"/>
      <c r="NPX12" s="138"/>
      <c r="NQA12" s="138"/>
      <c r="NQD12" s="138"/>
      <c r="NQG12" s="138"/>
      <c r="NQJ12" s="138"/>
      <c r="NQM12" s="138"/>
      <c r="NQP12" s="138"/>
      <c r="NQS12" s="138"/>
      <c r="NQV12" s="138"/>
      <c r="NQY12" s="138"/>
      <c r="NRB12" s="138"/>
      <c r="NRE12" s="138"/>
      <c r="NRH12" s="138"/>
      <c r="NRK12" s="138"/>
      <c r="NRN12" s="138"/>
      <c r="NRQ12" s="138"/>
      <c r="NRT12" s="138"/>
      <c r="NRW12" s="138"/>
      <c r="NRZ12" s="138"/>
      <c r="NSC12" s="138"/>
      <c r="NSF12" s="138"/>
      <c r="NSI12" s="138"/>
      <c r="NSL12" s="138"/>
      <c r="NSO12" s="138"/>
      <c r="NSR12" s="138"/>
      <c r="NSU12" s="138"/>
      <c r="NSX12" s="138"/>
      <c r="NTA12" s="138"/>
      <c r="NTD12" s="138"/>
      <c r="NTG12" s="138"/>
      <c r="NTJ12" s="138"/>
      <c r="NTM12" s="138"/>
      <c r="NTP12" s="138"/>
      <c r="NTS12" s="138"/>
      <c r="NTV12" s="138"/>
      <c r="NTY12" s="138"/>
      <c r="NUB12" s="138"/>
      <c r="NUE12" s="138"/>
      <c r="NUH12" s="138"/>
      <c r="NUK12" s="138"/>
      <c r="NUN12" s="138"/>
      <c r="NUQ12" s="138"/>
      <c r="NUT12" s="138"/>
      <c r="NUW12" s="138"/>
      <c r="NUZ12" s="138"/>
      <c r="NVC12" s="138"/>
      <c r="NVF12" s="138"/>
      <c r="NVI12" s="138"/>
      <c r="NVL12" s="138"/>
      <c r="NVO12" s="138"/>
      <c r="NVR12" s="138"/>
      <c r="NVU12" s="138"/>
      <c r="NVX12" s="138"/>
      <c r="NWA12" s="138"/>
      <c r="NWD12" s="138"/>
      <c r="NWG12" s="138"/>
      <c r="NWJ12" s="138"/>
      <c r="NWM12" s="138"/>
      <c r="NWP12" s="138"/>
      <c r="NWS12" s="138"/>
      <c r="NWV12" s="138"/>
      <c r="NWY12" s="138"/>
      <c r="NXB12" s="138"/>
      <c r="NXE12" s="138"/>
      <c r="NXH12" s="138"/>
      <c r="NXK12" s="138"/>
      <c r="NXN12" s="138"/>
      <c r="NXQ12" s="138"/>
      <c r="NXT12" s="138"/>
      <c r="NXW12" s="138"/>
      <c r="NXZ12" s="138"/>
      <c r="NYC12" s="138"/>
      <c r="NYF12" s="138"/>
      <c r="NYI12" s="138"/>
      <c r="NYL12" s="138"/>
      <c r="NYO12" s="138"/>
      <c r="NYR12" s="138"/>
      <c r="NYU12" s="138"/>
      <c r="NYX12" s="138"/>
      <c r="NZA12" s="138"/>
      <c r="NZD12" s="138"/>
      <c r="NZG12" s="138"/>
      <c r="NZJ12" s="138"/>
      <c r="NZM12" s="138"/>
      <c r="NZP12" s="138"/>
      <c r="NZS12" s="138"/>
      <c r="NZV12" s="138"/>
      <c r="NZY12" s="138"/>
      <c r="OAB12" s="138"/>
      <c r="OAE12" s="138"/>
      <c r="OAH12" s="138"/>
      <c r="OAK12" s="138"/>
      <c r="OAN12" s="138"/>
      <c r="OAQ12" s="138"/>
      <c r="OAT12" s="138"/>
      <c r="OAW12" s="138"/>
      <c r="OAZ12" s="138"/>
      <c r="OBC12" s="138"/>
      <c r="OBF12" s="138"/>
      <c r="OBI12" s="138"/>
      <c r="OBL12" s="138"/>
      <c r="OBO12" s="138"/>
      <c r="OBR12" s="138"/>
      <c r="OBU12" s="138"/>
      <c r="OBX12" s="138"/>
      <c r="OCA12" s="138"/>
      <c r="OCD12" s="138"/>
      <c r="OCG12" s="138"/>
      <c r="OCJ12" s="138"/>
      <c r="OCM12" s="138"/>
      <c r="OCP12" s="138"/>
      <c r="OCS12" s="138"/>
      <c r="OCV12" s="138"/>
      <c r="OCY12" s="138"/>
      <c r="ODB12" s="138"/>
      <c r="ODE12" s="138"/>
      <c r="ODH12" s="138"/>
      <c r="ODK12" s="138"/>
      <c r="ODN12" s="138"/>
      <c r="ODQ12" s="138"/>
      <c r="ODT12" s="138"/>
      <c r="ODW12" s="138"/>
      <c r="ODZ12" s="138"/>
      <c r="OEC12" s="138"/>
      <c r="OEF12" s="138"/>
      <c r="OEI12" s="138"/>
      <c r="OEL12" s="138"/>
      <c r="OEO12" s="138"/>
      <c r="OER12" s="138"/>
      <c r="OEU12" s="138"/>
      <c r="OEX12" s="138"/>
      <c r="OFA12" s="138"/>
      <c r="OFD12" s="138"/>
      <c r="OFG12" s="138"/>
      <c r="OFJ12" s="138"/>
      <c r="OFM12" s="138"/>
      <c r="OFP12" s="138"/>
      <c r="OFS12" s="138"/>
      <c r="OFV12" s="138"/>
      <c r="OFY12" s="138"/>
      <c r="OGB12" s="138"/>
      <c r="OGE12" s="138"/>
      <c r="OGH12" s="138"/>
      <c r="OGK12" s="138"/>
      <c r="OGN12" s="138"/>
      <c r="OGQ12" s="138"/>
      <c r="OGT12" s="138"/>
      <c r="OGW12" s="138"/>
      <c r="OGZ12" s="138"/>
      <c r="OHC12" s="138"/>
      <c r="OHF12" s="138"/>
      <c r="OHI12" s="138"/>
      <c r="OHL12" s="138"/>
      <c r="OHO12" s="138"/>
      <c r="OHR12" s="138"/>
      <c r="OHU12" s="138"/>
      <c r="OHX12" s="138"/>
      <c r="OIA12" s="138"/>
      <c r="OID12" s="138"/>
      <c r="OIG12" s="138"/>
      <c r="OIJ12" s="138"/>
      <c r="OIM12" s="138"/>
      <c r="OIP12" s="138"/>
      <c r="OIS12" s="138"/>
      <c r="OIV12" s="138"/>
      <c r="OIY12" s="138"/>
      <c r="OJB12" s="138"/>
      <c r="OJE12" s="138"/>
      <c r="OJH12" s="138"/>
      <c r="OJK12" s="138"/>
      <c r="OJN12" s="138"/>
      <c r="OJQ12" s="138"/>
      <c r="OJT12" s="138"/>
      <c r="OJW12" s="138"/>
      <c r="OJZ12" s="138"/>
      <c r="OKC12" s="138"/>
      <c r="OKF12" s="138"/>
      <c r="OKI12" s="138"/>
      <c r="OKL12" s="138"/>
      <c r="OKO12" s="138"/>
      <c r="OKR12" s="138"/>
      <c r="OKU12" s="138"/>
      <c r="OKX12" s="138"/>
      <c r="OLA12" s="138"/>
      <c r="OLD12" s="138"/>
      <c r="OLG12" s="138"/>
      <c r="OLJ12" s="138"/>
      <c r="OLM12" s="138"/>
      <c r="OLP12" s="138"/>
      <c r="OLS12" s="138"/>
      <c r="OLV12" s="138"/>
      <c r="OLY12" s="138"/>
      <c r="OMB12" s="138"/>
      <c r="OME12" s="138"/>
      <c r="OMH12" s="138"/>
      <c r="OMK12" s="138"/>
      <c r="OMN12" s="138"/>
      <c r="OMQ12" s="138"/>
      <c r="OMT12" s="138"/>
      <c r="OMW12" s="138"/>
      <c r="OMZ12" s="138"/>
      <c r="ONC12" s="138"/>
      <c r="ONF12" s="138"/>
      <c r="ONI12" s="138"/>
      <c r="ONL12" s="138"/>
      <c r="ONO12" s="138"/>
      <c r="ONR12" s="138"/>
      <c r="ONU12" s="138"/>
      <c r="ONX12" s="138"/>
      <c r="OOA12" s="138"/>
      <c r="OOD12" s="138"/>
      <c r="OOG12" s="138"/>
      <c r="OOJ12" s="138"/>
      <c r="OOM12" s="138"/>
      <c r="OOP12" s="138"/>
      <c r="OOS12" s="138"/>
      <c r="OOV12" s="138"/>
      <c r="OOY12" s="138"/>
      <c r="OPB12" s="138"/>
      <c r="OPE12" s="138"/>
      <c r="OPH12" s="138"/>
      <c r="OPK12" s="138"/>
      <c r="OPN12" s="138"/>
      <c r="OPQ12" s="138"/>
      <c r="OPT12" s="138"/>
      <c r="OPW12" s="138"/>
      <c r="OPZ12" s="138"/>
      <c r="OQC12" s="138"/>
      <c r="OQF12" s="138"/>
      <c r="OQI12" s="138"/>
      <c r="OQL12" s="138"/>
      <c r="OQO12" s="138"/>
      <c r="OQR12" s="138"/>
      <c r="OQU12" s="138"/>
      <c r="OQX12" s="138"/>
      <c r="ORA12" s="138"/>
      <c r="ORD12" s="138"/>
      <c r="ORG12" s="138"/>
      <c r="ORJ12" s="138"/>
      <c r="ORM12" s="138"/>
      <c r="ORP12" s="138"/>
      <c r="ORS12" s="138"/>
      <c r="ORV12" s="138"/>
      <c r="ORY12" s="138"/>
      <c r="OSB12" s="138"/>
      <c r="OSE12" s="138"/>
      <c r="OSH12" s="138"/>
      <c r="OSK12" s="138"/>
      <c r="OSN12" s="138"/>
      <c r="OSQ12" s="138"/>
      <c r="OST12" s="138"/>
      <c r="OSW12" s="138"/>
      <c r="OSZ12" s="138"/>
      <c r="OTC12" s="138"/>
      <c r="OTF12" s="138"/>
      <c r="OTI12" s="138"/>
      <c r="OTL12" s="138"/>
      <c r="OTO12" s="138"/>
      <c r="OTR12" s="138"/>
      <c r="OTU12" s="138"/>
      <c r="OTX12" s="138"/>
      <c r="OUA12" s="138"/>
      <c r="OUD12" s="138"/>
      <c r="OUG12" s="138"/>
      <c r="OUJ12" s="138"/>
      <c r="OUM12" s="138"/>
      <c r="OUP12" s="138"/>
      <c r="OUS12" s="138"/>
      <c r="OUV12" s="138"/>
      <c r="OUY12" s="138"/>
      <c r="OVB12" s="138"/>
      <c r="OVE12" s="138"/>
      <c r="OVH12" s="138"/>
      <c r="OVK12" s="138"/>
      <c r="OVN12" s="138"/>
      <c r="OVQ12" s="138"/>
      <c r="OVT12" s="138"/>
      <c r="OVW12" s="138"/>
      <c r="OVZ12" s="138"/>
      <c r="OWC12" s="138"/>
      <c r="OWF12" s="138"/>
      <c r="OWI12" s="138"/>
      <c r="OWL12" s="138"/>
      <c r="OWO12" s="138"/>
      <c r="OWR12" s="138"/>
      <c r="OWU12" s="138"/>
      <c r="OWX12" s="138"/>
      <c r="OXA12" s="138"/>
      <c r="OXD12" s="138"/>
      <c r="OXG12" s="138"/>
      <c r="OXJ12" s="138"/>
      <c r="OXM12" s="138"/>
      <c r="OXP12" s="138"/>
      <c r="OXS12" s="138"/>
      <c r="OXV12" s="138"/>
      <c r="OXY12" s="138"/>
      <c r="OYB12" s="138"/>
      <c r="OYE12" s="138"/>
      <c r="OYH12" s="138"/>
      <c r="OYK12" s="138"/>
      <c r="OYN12" s="138"/>
      <c r="OYQ12" s="138"/>
      <c r="OYT12" s="138"/>
      <c r="OYW12" s="138"/>
      <c r="OYZ12" s="138"/>
      <c r="OZC12" s="138"/>
      <c r="OZF12" s="138"/>
      <c r="OZI12" s="138"/>
      <c r="OZL12" s="138"/>
      <c r="OZO12" s="138"/>
      <c r="OZR12" s="138"/>
      <c r="OZU12" s="138"/>
      <c r="OZX12" s="138"/>
      <c r="PAA12" s="138"/>
      <c r="PAD12" s="138"/>
      <c r="PAG12" s="138"/>
      <c r="PAJ12" s="138"/>
      <c r="PAM12" s="138"/>
      <c r="PAP12" s="138"/>
      <c r="PAS12" s="138"/>
      <c r="PAV12" s="138"/>
      <c r="PAY12" s="138"/>
      <c r="PBB12" s="138"/>
      <c r="PBE12" s="138"/>
      <c r="PBH12" s="138"/>
      <c r="PBK12" s="138"/>
      <c r="PBN12" s="138"/>
      <c r="PBQ12" s="138"/>
      <c r="PBT12" s="138"/>
      <c r="PBW12" s="138"/>
      <c r="PBZ12" s="138"/>
      <c r="PCC12" s="138"/>
      <c r="PCF12" s="138"/>
      <c r="PCI12" s="138"/>
      <c r="PCL12" s="138"/>
      <c r="PCO12" s="138"/>
      <c r="PCR12" s="138"/>
      <c r="PCU12" s="138"/>
      <c r="PCX12" s="138"/>
      <c r="PDA12" s="138"/>
      <c r="PDD12" s="138"/>
      <c r="PDG12" s="138"/>
      <c r="PDJ12" s="138"/>
      <c r="PDM12" s="138"/>
      <c r="PDP12" s="138"/>
      <c r="PDS12" s="138"/>
      <c r="PDV12" s="138"/>
      <c r="PDY12" s="138"/>
      <c r="PEB12" s="138"/>
      <c r="PEE12" s="138"/>
      <c r="PEH12" s="138"/>
      <c r="PEK12" s="138"/>
      <c r="PEN12" s="138"/>
      <c r="PEQ12" s="138"/>
      <c r="PET12" s="138"/>
      <c r="PEW12" s="138"/>
      <c r="PEZ12" s="138"/>
      <c r="PFC12" s="138"/>
      <c r="PFF12" s="138"/>
      <c r="PFI12" s="138"/>
      <c r="PFL12" s="138"/>
      <c r="PFO12" s="138"/>
      <c r="PFR12" s="138"/>
      <c r="PFU12" s="138"/>
      <c r="PFX12" s="138"/>
      <c r="PGA12" s="138"/>
      <c r="PGD12" s="138"/>
      <c r="PGG12" s="138"/>
      <c r="PGJ12" s="138"/>
      <c r="PGM12" s="138"/>
      <c r="PGP12" s="138"/>
      <c r="PGS12" s="138"/>
      <c r="PGV12" s="138"/>
      <c r="PGY12" s="138"/>
      <c r="PHB12" s="138"/>
      <c r="PHE12" s="138"/>
      <c r="PHH12" s="138"/>
      <c r="PHK12" s="138"/>
      <c r="PHN12" s="138"/>
      <c r="PHQ12" s="138"/>
      <c r="PHT12" s="138"/>
      <c r="PHW12" s="138"/>
      <c r="PHZ12" s="138"/>
      <c r="PIC12" s="138"/>
      <c r="PIF12" s="138"/>
      <c r="PII12" s="138"/>
      <c r="PIL12" s="138"/>
      <c r="PIO12" s="138"/>
      <c r="PIR12" s="138"/>
      <c r="PIU12" s="138"/>
      <c r="PIX12" s="138"/>
      <c r="PJA12" s="138"/>
      <c r="PJD12" s="138"/>
      <c r="PJG12" s="138"/>
      <c r="PJJ12" s="138"/>
      <c r="PJM12" s="138"/>
      <c r="PJP12" s="138"/>
      <c r="PJS12" s="138"/>
      <c r="PJV12" s="138"/>
      <c r="PJY12" s="138"/>
      <c r="PKB12" s="138"/>
      <c r="PKE12" s="138"/>
      <c r="PKH12" s="138"/>
      <c r="PKK12" s="138"/>
      <c r="PKN12" s="138"/>
      <c r="PKQ12" s="138"/>
      <c r="PKT12" s="138"/>
      <c r="PKW12" s="138"/>
      <c r="PKZ12" s="138"/>
      <c r="PLC12" s="138"/>
      <c r="PLF12" s="138"/>
      <c r="PLI12" s="138"/>
      <c r="PLL12" s="138"/>
      <c r="PLO12" s="138"/>
      <c r="PLR12" s="138"/>
      <c r="PLU12" s="138"/>
      <c r="PLX12" s="138"/>
      <c r="PMA12" s="138"/>
      <c r="PMD12" s="138"/>
      <c r="PMG12" s="138"/>
      <c r="PMJ12" s="138"/>
      <c r="PMM12" s="138"/>
      <c r="PMP12" s="138"/>
      <c r="PMS12" s="138"/>
      <c r="PMV12" s="138"/>
      <c r="PMY12" s="138"/>
      <c r="PNB12" s="138"/>
      <c r="PNE12" s="138"/>
      <c r="PNH12" s="138"/>
      <c r="PNK12" s="138"/>
      <c r="PNN12" s="138"/>
      <c r="PNQ12" s="138"/>
      <c r="PNT12" s="138"/>
      <c r="PNW12" s="138"/>
      <c r="PNZ12" s="138"/>
      <c r="POC12" s="138"/>
      <c r="POF12" s="138"/>
      <c r="POI12" s="138"/>
      <c r="POL12" s="138"/>
      <c r="POO12" s="138"/>
      <c r="POR12" s="138"/>
      <c r="POU12" s="138"/>
      <c r="POX12" s="138"/>
      <c r="PPA12" s="138"/>
      <c r="PPD12" s="138"/>
      <c r="PPG12" s="138"/>
      <c r="PPJ12" s="138"/>
      <c r="PPM12" s="138"/>
      <c r="PPP12" s="138"/>
      <c r="PPS12" s="138"/>
      <c r="PPV12" s="138"/>
      <c r="PPY12" s="138"/>
      <c r="PQB12" s="138"/>
      <c r="PQE12" s="138"/>
      <c r="PQH12" s="138"/>
      <c r="PQK12" s="138"/>
      <c r="PQN12" s="138"/>
      <c r="PQQ12" s="138"/>
      <c r="PQT12" s="138"/>
      <c r="PQW12" s="138"/>
      <c r="PQZ12" s="138"/>
      <c r="PRC12" s="138"/>
      <c r="PRF12" s="138"/>
      <c r="PRI12" s="138"/>
      <c r="PRL12" s="138"/>
      <c r="PRO12" s="138"/>
      <c r="PRR12" s="138"/>
      <c r="PRU12" s="138"/>
      <c r="PRX12" s="138"/>
      <c r="PSA12" s="138"/>
      <c r="PSD12" s="138"/>
      <c r="PSG12" s="138"/>
      <c r="PSJ12" s="138"/>
      <c r="PSM12" s="138"/>
      <c r="PSP12" s="138"/>
      <c r="PSS12" s="138"/>
      <c r="PSV12" s="138"/>
      <c r="PSY12" s="138"/>
      <c r="PTB12" s="138"/>
      <c r="PTE12" s="138"/>
      <c r="PTH12" s="138"/>
      <c r="PTK12" s="138"/>
      <c r="PTN12" s="138"/>
      <c r="PTQ12" s="138"/>
      <c r="PTT12" s="138"/>
      <c r="PTW12" s="138"/>
      <c r="PTZ12" s="138"/>
      <c r="PUC12" s="138"/>
      <c r="PUF12" s="138"/>
      <c r="PUI12" s="138"/>
      <c r="PUL12" s="138"/>
      <c r="PUO12" s="138"/>
      <c r="PUR12" s="138"/>
      <c r="PUU12" s="138"/>
      <c r="PUX12" s="138"/>
      <c r="PVA12" s="138"/>
      <c r="PVD12" s="138"/>
      <c r="PVG12" s="138"/>
      <c r="PVJ12" s="138"/>
      <c r="PVM12" s="138"/>
      <c r="PVP12" s="138"/>
      <c r="PVS12" s="138"/>
      <c r="PVV12" s="138"/>
      <c r="PVY12" s="138"/>
      <c r="PWB12" s="138"/>
      <c r="PWE12" s="138"/>
      <c r="PWH12" s="138"/>
      <c r="PWK12" s="138"/>
      <c r="PWN12" s="138"/>
      <c r="PWQ12" s="138"/>
      <c r="PWT12" s="138"/>
      <c r="PWW12" s="138"/>
      <c r="PWZ12" s="138"/>
      <c r="PXC12" s="138"/>
      <c r="PXF12" s="138"/>
      <c r="PXI12" s="138"/>
      <c r="PXL12" s="138"/>
      <c r="PXO12" s="138"/>
      <c r="PXR12" s="138"/>
      <c r="PXU12" s="138"/>
      <c r="PXX12" s="138"/>
      <c r="PYA12" s="138"/>
      <c r="PYD12" s="138"/>
      <c r="PYG12" s="138"/>
      <c r="PYJ12" s="138"/>
      <c r="PYM12" s="138"/>
      <c r="PYP12" s="138"/>
      <c r="PYS12" s="138"/>
      <c r="PYV12" s="138"/>
      <c r="PYY12" s="138"/>
      <c r="PZB12" s="138"/>
      <c r="PZE12" s="138"/>
      <c r="PZH12" s="138"/>
      <c r="PZK12" s="138"/>
      <c r="PZN12" s="138"/>
      <c r="PZQ12" s="138"/>
      <c r="PZT12" s="138"/>
      <c r="PZW12" s="138"/>
      <c r="PZZ12" s="138"/>
      <c r="QAC12" s="138"/>
      <c r="QAF12" s="138"/>
      <c r="QAI12" s="138"/>
      <c r="QAL12" s="138"/>
      <c r="QAO12" s="138"/>
      <c r="QAR12" s="138"/>
      <c r="QAU12" s="138"/>
      <c r="QAX12" s="138"/>
      <c r="QBA12" s="138"/>
      <c r="QBD12" s="138"/>
      <c r="QBG12" s="138"/>
      <c r="QBJ12" s="138"/>
      <c r="QBM12" s="138"/>
      <c r="QBP12" s="138"/>
      <c r="QBS12" s="138"/>
      <c r="QBV12" s="138"/>
      <c r="QBY12" s="138"/>
      <c r="QCB12" s="138"/>
      <c r="QCE12" s="138"/>
      <c r="QCH12" s="138"/>
      <c r="QCK12" s="138"/>
      <c r="QCN12" s="138"/>
      <c r="QCQ12" s="138"/>
      <c r="QCT12" s="138"/>
      <c r="QCW12" s="138"/>
      <c r="QCZ12" s="138"/>
      <c r="QDC12" s="138"/>
      <c r="QDF12" s="138"/>
      <c r="QDI12" s="138"/>
      <c r="QDL12" s="138"/>
      <c r="QDO12" s="138"/>
      <c r="QDR12" s="138"/>
      <c r="QDU12" s="138"/>
      <c r="QDX12" s="138"/>
      <c r="QEA12" s="138"/>
      <c r="QED12" s="138"/>
      <c r="QEG12" s="138"/>
      <c r="QEJ12" s="138"/>
      <c r="QEM12" s="138"/>
      <c r="QEP12" s="138"/>
      <c r="QES12" s="138"/>
      <c r="QEV12" s="138"/>
      <c r="QEY12" s="138"/>
      <c r="QFB12" s="138"/>
      <c r="QFE12" s="138"/>
      <c r="QFH12" s="138"/>
      <c r="QFK12" s="138"/>
      <c r="QFN12" s="138"/>
      <c r="QFQ12" s="138"/>
      <c r="QFT12" s="138"/>
      <c r="QFW12" s="138"/>
      <c r="QFZ12" s="138"/>
      <c r="QGC12" s="138"/>
      <c r="QGF12" s="138"/>
      <c r="QGI12" s="138"/>
      <c r="QGL12" s="138"/>
      <c r="QGO12" s="138"/>
      <c r="QGR12" s="138"/>
      <c r="QGU12" s="138"/>
      <c r="QGX12" s="138"/>
      <c r="QHA12" s="138"/>
      <c r="QHD12" s="138"/>
      <c r="QHG12" s="138"/>
      <c r="QHJ12" s="138"/>
      <c r="QHM12" s="138"/>
      <c r="QHP12" s="138"/>
      <c r="QHS12" s="138"/>
      <c r="QHV12" s="138"/>
      <c r="QHY12" s="138"/>
      <c r="QIB12" s="138"/>
      <c r="QIE12" s="138"/>
      <c r="QIH12" s="138"/>
      <c r="QIK12" s="138"/>
      <c r="QIN12" s="138"/>
      <c r="QIQ12" s="138"/>
      <c r="QIT12" s="138"/>
      <c r="QIW12" s="138"/>
      <c r="QIZ12" s="138"/>
      <c r="QJC12" s="138"/>
      <c r="QJF12" s="138"/>
      <c r="QJI12" s="138"/>
      <c r="QJL12" s="138"/>
      <c r="QJO12" s="138"/>
      <c r="QJR12" s="138"/>
      <c r="QJU12" s="138"/>
      <c r="QJX12" s="138"/>
      <c r="QKA12" s="138"/>
      <c r="QKD12" s="138"/>
      <c r="QKG12" s="138"/>
      <c r="QKJ12" s="138"/>
      <c r="QKM12" s="138"/>
      <c r="QKP12" s="138"/>
      <c r="QKS12" s="138"/>
      <c r="QKV12" s="138"/>
      <c r="QKY12" s="138"/>
      <c r="QLB12" s="138"/>
      <c r="QLE12" s="138"/>
      <c r="QLH12" s="138"/>
      <c r="QLK12" s="138"/>
      <c r="QLN12" s="138"/>
      <c r="QLQ12" s="138"/>
      <c r="QLT12" s="138"/>
      <c r="QLW12" s="138"/>
      <c r="QLZ12" s="138"/>
      <c r="QMC12" s="138"/>
      <c r="QMF12" s="138"/>
      <c r="QMI12" s="138"/>
      <c r="QML12" s="138"/>
      <c r="QMO12" s="138"/>
      <c r="QMR12" s="138"/>
      <c r="QMU12" s="138"/>
      <c r="QMX12" s="138"/>
      <c r="QNA12" s="138"/>
      <c r="QND12" s="138"/>
      <c r="QNG12" s="138"/>
      <c r="QNJ12" s="138"/>
      <c r="QNM12" s="138"/>
      <c r="QNP12" s="138"/>
      <c r="QNS12" s="138"/>
      <c r="QNV12" s="138"/>
      <c r="QNY12" s="138"/>
      <c r="QOB12" s="138"/>
      <c r="QOE12" s="138"/>
      <c r="QOH12" s="138"/>
      <c r="QOK12" s="138"/>
      <c r="QON12" s="138"/>
      <c r="QOQ12" s="138"/>
      <c r="QOT12" s="138"/>
      <c r="QOW12" s="138"/>
      <c r="QOZ12" s="138"/>
      <c r="QPC12" s="138"/>
      <c r="QPF12" s="138"/>
      <c r="QPI12" s="138"/>
      <c r="QPL12" s="138"/>
      <c r="QPO12" s="138"/>
      <c r="QPR12" s="138"/>
      <c r="QPU12" s="138"/>
      <c r="QPX12" s="138"/>
      <c r="QQA12" s="138"/>
      <c r="QQD12" s="138"/>
      <c r="QQG12" s="138"/>
      <c r="QQJ12" s="138"/>
      <c r="QQM12" s="138"/>
      <c r="QQP12" s="138"/>
      <c r="QQS12" s="138"/>
      <c r="QQV12" s="138"/>
      <c r="QQY12" s="138"/>
      <c r="QRB12" s="138"/>
      <c r="QRE12" s="138"/>
      <c r="QRH12" s="138"/>
      <c r="QRK12" s="138"/>
      <c r="QRN12" s="138"/>
      <c r="QRQ12" s="138"/>
      <c r="QRT12" s="138"/>
      <c r="QRW12" s="138"/>
      <c r="QRZ12" s="138"/>
      <c r="QSC12" s="138"/>
      <c r="QSF12" s="138"/>
      <c r="QSI12" s="138"/>
      <c r="QSL12" s="138"/>
      <c r="QSO12" s="138"/>
      <c r="QSR12" s="138"/>
      <c r="QSU12" s="138"/>
      <c r="QSX12" s="138"/>
      <c r="QTA12" s="138"/>
      <c r="QTD12" s="138"/>
      <c r="QTG12" s="138"/>
      <c r="QTJ12" s="138"/>
      <c r="QTM12" s="138"/>
      <c r="QTP12" s="138"/>
      <c r="QTS12" s="138"/>
      <c r="QTV12" s="138"/>
      <c r="QTY12" s="138"/>
      <c r="QUB12" s="138"/>
      <c r="QUE12" s="138"/>
      <c r="QUH12" s="138"/>
      <c r="QUK12" s="138"/>
      <c r="QUN12" s="138"/>
      <c r="QUQ12" s="138"/>
      <c r="QUT12" s="138"/>
      <c r="QUW12" s="138"/>
      <c r="QUZ12" s="138"/>
      <c r="QVC12" s="138"/>
      <c r="QVF12" s="138"/>
      <c r="QVI12" s="138"/>
      <c r="QVL12" s="138"/>
      <c r="QVO12" s="138"/>
      <c r="QVR12" s="138"/>
      <c r="QVU12" s="138"/>
      <c r="QVX12" s="138"/>
      <c r="QWA12" s="138"/>
      <c r="QWD12" s="138"/>
      <c r="QWG12" s="138"/>
      <c r="QWJ12" s="138"/>
      <c r="QWM12" s="138"/>
      <c r="QWP12" s="138"/>
      <c r="QWS12" s="138"/>
      <c r="QWV12" s="138"/>
      <c r="QWY12" s="138"/>
      <c r="QXB12" s="138"/>
      <c r="QXE12" s="138"/>
      <c r="QXH12" s="138"/>
      <c r="QXK12" s="138"/>
      <c r="QXN12" s="138"/>
      <c r="QXQ12" s="138"/>
      <c r="QXT12" s="138"/>
      <c r="QXW12" s="138"/>
      <c r="QXZ12" s="138"/>
      <c r="QYC12" s="138"/>
      <c r="QYF12" s="138"/>
      <c r="QYI12" s="138"/>
      <c r="QYL12" s="138"/>
      <c r="QYO12" s="138"/>
      <c r="QYR12" s="138"/>
      <c r="QYU12" s="138"/>
      <c r="QYX12" s="138"/>
      <c r="QZA12" s="138"/>
      <c r="QZD12" s="138"/>
      <c r="QZG12" s="138"/>
      <c r="QZJ12" s="138"/>
      <c r="QZM12" s="138"/>
      <c r="QZP12" s="138"/>
      <c r="QZS12" s="138"/>
      <c r="QZV12" s="138"/>
      <c r="QZY12" s="138"/>
      <c r="RAB12" s="138"/>
      <c r="RAE12" s="138"/>
      <c r="RAH12" s="138"/>
      <c r="RAK12" s="138"/>
      <c r="RAN12" s="138"/>
      <c r="RAQ12" s="138"/>
      <c r="RAT12" s="138"/>
      <c r="RAW12" s="138"/>
      <c r="RAZ12" s="138"/>
      <c r="RBC12" s="138"/>
      <c r="RBF12" s="138"/>
      <c r="RBI12" s="138"/>
      <c r="RBL12" s="138"/>
      <c r="RBO12" s="138"/>
      <c r="RBR12" s="138"/>
      <c r="RBU12" s="138"/>
      <c r="RBX12" s="138"/>
      <c r="RCA12" s="138"/>
      <c r="RCD12" s="138"/>
      <c r="RCG12" s="138"/>
      <c r="RCJ12" s="138"/>
      <c r="RCM12" s="138"/>
      <c r="RCP12" s="138"/>
      <c r="RCS12" s="138"/>
      <c r="RCV12" s="138"/>
      <c r="RCY12" s="138"/>
      <c r="RDB12" s="138"/>
      <c r="RDE12" s="138"/>
      <c r="RDH12" s="138"/>
      <c r="RDK12" s="138"/>
      <c r="RDN12" s="138"/>
      <c r="RDQ12" s="138"/>
      <c r="RDT12" s="138"/>
      <c r="RDW12" s="138"/>
      <c r="RDZ12" s="138"/>
      <c r="REC12" s="138"/>
      <c r="REF12" s="138"/>
      <c r="REI12" s="138"/>
      <c r="REL12" s="138"/>
      <c r="REO12" s="138"/>
      <c r="RER12" s="138"/>
      <c r="REU12" s="138"/>
      <c r="REX12" s="138"/>
      <c r="RFA12" s="138"/>
      <c r="RFD12" s="138"/>
      <c r="RFG12" s="138"/>
      <c r="RFJ12" s="138"/>
      <c r="RFM12" s="138"/>
      <c r="RFP12" s="138"/>
      <c r="RFS12" s="138"/>
      <c r="RFV12" s="138"/>
      <c r="RFY12" s="138"/>
      <c r="RGB12" s="138"/>
      <c r="RGE12" s="138"/>
      <c r="RGH12" s="138"/>
      <c r="RGK12" s="138"/>
      <c r="RGN12" s="138"/>
      <c r="RGQ12" s="138"/>
      <c r="RGT12" s="138"/>
      <c r="RGW12" s="138"/>
      <c r="RGZ12" s="138"/>
      <c r="RHC12" s="138"/>
      <c r="RHF12" s="138"/>
      <c r="RHI12" s="138"/>
      <c r="RHL12" s="138"/>
      <c r="RHO12" s="138"/>
      <c r="RHR12" s="138"/>
      <c r="RHU12" s="138"/>
      <c r="RHX12" s="138"/>
      <c r="RIA12" s="138"/>
      <c r="RID12" s="138"/>
      <c r="RIG12" s="138"/>
      <c r="RIJ12" s="138"/>
      <c r="RIM12" s="138"/>
      <c r="RIP12" s="138"/>
      <c r="RIS12" s="138"/>
      <c r="RIV12" s="138"/>
      <c r="RIY12" s="138"/>
      <c r="RJB12" s="138"/>
      <c r="RJE12" s="138"/>
      <c r="RJH12" s="138"/>
      <c r="RJK12" s="138"/>
      <c r="RJN12" s="138"/>
      <c r="RJQ12" s="138"/>
      <c r="RJT12" s="138"/>
      <c r="RJW12" s="138"/>
      <c r="RJZ12" s="138"/>
      <c r="RKC12" s="138"/>
      <c r="RKF12" s="138"/>
      <c r="RKI12" s="138"/>
      <c r="RKL12" s="138"/>
      <c r="RKO12" s="138"/>
      <c r="RKR12" s="138"/>
      <c r="RKU12" s="138"/>
      <c r="RKX12" s="138"/>
      <c r="RLA12" s="138"/>
      <c r="RLD12" s="138"/>
      <c r="RLG12" s="138"/>
      <c r="RLJ12" s="138"/>
      <c r="RLM12" s="138"/>
      <c r="RLP12" s="138"/>
      <c r="RLS12" s="138"/>
      <c r="RLV12" s="138"/>
      <c r="RLY12" s="138"/>
      <c r="RMB12" s="138"/>
      <c r="RME12" s="138"/>
      <c r="RMH12" s="138"/>
      <c r="RMK12" s="138"/>
      <c r="RMN12" s="138"/>
      <c r="RMQ12" s="138"/>
      <c r="RMT12" s="138"/>
      <c r="RMW12" s="138"/>
      <c r="RMZ12" s="138"/>
      <c r="RNC12" s="138"/>
      <c r="RNF12" s="138"/>
      <c r="RNI12" s="138"/>
      <c r="RNL12" s="138"/>
      <c r="RNO12" s="138"/>
      <c r="RNR12" s="138"/>
      <c r="RNU12" s="138"/>
      <c r="RNX12" s="138"/>
      <c r="ROA12" s="138"/>
      <c r="ROD12" s="138"/>
      <c r="ROG12" s="138"/>
      <c r="ROJ12" s="138"/>
      <c r="ROM12" s="138"/>
      <c r="ROP12" s="138"/>
      <c r="ROS12" s="138"/>
      <c r="ROV12" s="138"/>
      <c r="ROY12" s="138"/>
      <c r="RPB12" s="138"/>
      <c r="RPE12" s="138"/>
      <c r="RPH12" s="138"/>
      <c r="RPK12" s="138"/>
      <c r="RPN12" s="138"/>
      <c r="RPQ12" s="138"/>
      <c r="RPT12" s="138"/>
      <c r="RPW12" s="138"/>
      <c r="RPZ12" s="138"/>
      <c r="RQC12" s="138"/>
      <c r="RQF12" s="138"/>
      <c r="RQI12" s="138"/>
      <c r="RQL12" s="138"/>
      <c r="RQO12" s="138"/>
      <c r="RQR12" s="138"/>
      <c r="RQU12" s="138"/>
      <c r="RQX12" s="138"/>
      <c r="RRA12" s="138"/>
      <c r="RRD12" s="138"/>
      <c r="RRG12" s="138"/>
      <c r="RRJ12" s="138"/>
      <c r="RRM12" s="138"/>
      <c r="RRP12" s="138"/>
      <c r="RRS12" s="138"/>
      <c r="RRV12" s="138"/>
      <c r="RRY12" s="138"/>
      <c r="RSB12" s="138"/>
      <c r="RSE12" s="138"/>
      <c r="RSH12" s="138"/>
      <c r="RSK12" s="138"/>
      <c r="RSN12" s="138"/>
      <c r="RSQ12" s="138"/>
      <c r="RST12" s="138"/>
      <c r="RSW12" s="138"/>
      <c r="RSZ12" s="138"/>
      <c r="RTC12" s="138"/>
      <c r="RTF12" s="138"/>
      <c r="RTI12" s="138"/>
      <c r="RTL12" s="138"/>
      <c r="RTO12" s="138"/>
      <c r="RTR12" s="138"/>
      <c r="RTU12" s="138"/>
      <c r="RTX12" s="138"/>
      <c r="RUA12" s="138"/>
      <c r="RUD12" s="138"/>
      <c r="RUG12" s="138"/>
      <c r="RUJ12" s="138"/>
      <c r="RUM12" s="138"/>
      <c r="RUP12" s="138"/>
      <c r="RUS12" s="138"/>
      <c r="RUV12" s="138"/>
      <c r="RUY12" s="138"/>
      <c r="RVB12" s="138"/>
      <c r="RVE12" s="138"/>
      <c r="RVH12" s="138"/>
      <c r="RVK12" s="138"/>
      <c r="RVN12" s="138"/>
      <c r="RVQ12" s="138"/>
      <c r="RVT12" s="138"/>
      <c r="RVW12" s="138"/>
      <c r="RVZ12" s="138"/>
      <c r="RWC12" s="138"/>
      <c r="RWF12" s="138"/>
      <c r="RWI12" s="138"/>
      <c r="RWL12" s="138"/>
      <c r="RWO12" s="138"/>
      <c r="RWR12" s="138"/>
      <c r="RWU12" s="138"/>
      <c r="RWX12" s="138"/>
      <c r="RXA12" s="138"/>
      <c r="RXD12" s="138"/>
      <c r="RXG12" s="138"/>
      <c r="RXJ12" s="138"/>
      <c r="RXM12" s="138"/>
      <c r="RXP12" s="138"/>
      <c r="RXS12" s="138"/>
      <c r="RXV12" s="138"/>
      <c r="RXY12" s="138"/>
      <c r="RYB12" s="138"/>
      <c r="RYE12" s="138"/>
      <c r="RYH12" s="138"/>
      <c r="RYK12" s="138"/>
      <c r="RYN12" s="138"/>
      <c r="RYQ12" s="138"/>
      <c r="RYT12" s="138"/>
      <c r="RYW12" s="138"/>
      <c r="RYZ12" s="138"/>
      <c r="RZC12" s="138"/>
      <c r="RZF12" s="138"/>
      <c r="RZI12" s="138"/>
      <c r="RZL12" s="138"/>
      <c r="RZO12" s="138"/>
      <c r="RZR12" s="138"/>
      <c r="RZU12" s="138"/>
      <c r="RZX12" s="138"/>
      <c r="SAA12" s="138"/>
      <c r="SAD12" s="138"/>
      <c r="SAG12" s="138"/>
      <c r="SAJ12" s="138"/>
      <c r="SAM12" s="138"/>
      <c r="SAP12" s="138"/>
      <c r="SAS12" s="138"/>
      <c r="SAV12" s="138"/>
      <c r="SAY12" s="138"/>
      <c r="SBB12" s="138"/>
      <c r="SBE12" s="138"/>
      <c r="SBH12" s="138"/>
      <c r="SBK12" s="138"/>
      <c r="SBN12" s="138"/>
      <c r="SBQ12" s="138"/>
      <c r="SBT12" s="138"/>
      <c r="SBW12" s="138"/>
      <c r="SBZ12" s="138"/>
      <c r="SCC12" s="138"/>
      <c r="SCF12" s="138"/>
      <c r="SCI12" s="138"/>
      <c r="SCL12" s="138"/>
      <c r="SCO12" s="138"/>
      <c r="SCR12" s="138"/>
      <c r="SCU12" s="138"/>
      <c r="SCX12" s="138"/>
      <c r="SDA12" s="138"/>
      <c r="SDD12" s="138"/>
      <c r="SDG12" s="138"/>
      <c r="SDJ12" s="138"/>
      <c r="SDM12" s="138"/>
      <c r="SDP12" s="138"/>
      <c r="SDS12" s="138"/>
      <c r="SDV12" s="138"/>
      <c r="SDY12" s="138"/>
      <c r="SEB12" s="138"/>
      <c r="SEE12" s="138"/>
      <c r="SEH12" s="138"/>
      <c r="SEK12" s="138"/>
      <c r="SEN12" s="138"/>
      <c r="SEQ12" s="138"/>
      <c r="SET12" s="138"/>
      <c r="SEW12" s="138"/>
      <c r="SEZ12" s="138"/>
      <c r="SFC12" s="138"/>
      <c r="SFF12" s="138"/>
      <c r="SFI12" s="138"/>
      <c r="SFL12" s="138"/>
      <c r="SFO12" s="138"/>
      <c r="SFR12" s="138"/>
      <c r="SFU12" s="138"/>
      <c r="SFX12" s="138"/>
      <c r="SGA12" s="138"/>
      <c r="SGD12" s="138"/>
      <c r="SGG12" s="138"/>
      <c r="SGJ12" s="138"/>
      <c r="SGM12" s="138"/>
      <c r="SGP12" s="138"/>
      <c r="SGS12" s="138"/>
      <c r="SGV12" s="138"/>
      <c r="SGY12" s="138"/>
      <c r="SHB12" s="138"/>
      <c r="SHE12" s="138"/>
      <c r="SHH12" s="138"/>
      <c r="SHK12" s="138"/>
      <c r="SHN12" s="138"/>
      <c r="SHQ12" s="138"/>
      <c r="SHT12" s="138"/>
      <c r="SHW12" s="138"/>
      <c r="SHZ12" s="138"/>
      <c r="SIC12" s="138"/>
      <c r="SIF12" s="138"/>
      <c r="SII12" s="138"/>
      <c r="SIL12" s="138"/>
      <c r="SIO12" s="138"/>
      <c r="SIR12" s="138"/>
      <c r="SIU12" s="138"/>
      <c r="SIX12" s="138"/>
      <c r="SJA12" s="138"/>
      <c r="SJD12" s="138"/>
      <c r="SJG12" s="138"/>
      <c r="SJJ12" s="138"/>
      <c r="SJM12" s="138"/>
      <c r="SJP12" s="138"/>
      <c r="SJS12" s="138"/>
      <c r="SJV12" s="138"/>
      <c r="SJY12" s="138"/>
      <c r="SKB12" s="138"/>
      <c r="SKE12" s="138"/>
      <c r="SKH12" s="138"/>
      <c r="SKK12" s="138"/>
      <c r="SKN12" s="138"/>
      <c r="SKQ12" s="138"/>
      <c r="SKT12" s="138"/>
      <c r="SKW12" s="138"/>
      <c r="SKZ12" s="138"/>
      <c r="SLC12" s="138"/>
      <c r="SLF12" s="138"/>
      <c r="SLI12" s="138"/>
      <c r="SLL12" s="138"/>
      <c r="SLO12" s="138"/>
      <c r="SLR12" s="138"/>
      <c r="SLU12" s="138"/>
      <c r="SLX12" s="138"/>
      <c r="SMA12" s="138"/>
      <c r="SMD12" s="138"/>
      <c r="SMG12" s="138"/>
      <c r="SMJ12" s="138"/>
      <c r="SMM12" s="138"/>
      <c r="SMP12" s="138"/>
      <c r="SMS12" s="138"/>
      <c r="SMV12" s="138"/>
      <c r="SMY12" s="138"/>
      <c r="SNB12" s="138"/>
      <c r="SNE12" s="138"/>
      <c r="SNH12" s="138"/>
      <c r="SNK12" s="138"/>
      <c r="SNN12" s="138"/>
      <c r="SNQ12" s="138"/>
      <c r="SNT12" s="138"/>
      <c r="SNW12" s="138"/>
      <c r="SNZ12" s="138"/>
      <c r="SOC12" s="138"/>
      <c r="SOF12" s="138"/>
      <c r="SOI12" s="138"/>
      <c r="SOL12" s="138"/>
      <c r="SOO12" s="138"/>
      <c r="SOR12" s="138"/>
      <c r="SOU12" s="138"/>
      <c r="SOX12" s="138"/>
      <c r="SPA12" s="138"/>
      <c r="SPD12" s="138"/>
      <c r="SPG12" s="138"/>
      <c r="SPJ12" s="138"/>
      <c r="SPM12" s="138"/>
      <c r="SPP12" s="138"/>
      <c r="SPS12" s="138"/>
      <c r="SPV12" s="138"/>
      <c r="SPY12" s="138"/>
      <c r="SQB12" s="138"/>
      <c r="SQE12" s="138"/>
      <c r="SQH12" s="138"/>
      <c r="SQK12" s="138"/>
      <c r="SQN12" s="138"/>
      <c r="SQQ12" s="138"/>
      <c r="SQT12" s="138"/>
      <c r="SQW12" s="138"/>
      <c r="SQZ12" s="138"/>
      <c r="SRC12" s="138"/>
      <c r="SRF12" s="138"/>
      <c r="SRI12" s="138"/>
      <c r="SRL12" s="138"/>
      <c r="SRO12" s="138"/>
      <c r="SRR12" s="138"/>
      <c r="SRU12" s="138"/>
      <c r="SRX12" s="138"/>
      <c r="SSA12" s="138"/>
      <c r="SSD12" s="138"/>
      <c r="SSG12" s="138"/>
      <c r="SSJ12" s="138"/>
      <c r="SSM12" s="138"/>
      <c r="SSP12" s="138"/>
      <c r="SSS12" s="138"/>
      <c r="SSV12" s="138"/>
      <c r="SSY12" s="138"/>
      <c r="STB12" s="138"/>
      <c r="STE12" s="138"/>
      <c r="STH12" s="138"/>
      <c r="STK12" s="138"/>
      <c r="STN12" s="138"/>
      <c r="STQ12" s="138"/>
      <c r="STT12" s="138"/>
      <c r="STW12" s="138"/>
      <c r="STZ12" s="138"/>
      <c r="SUC12" s="138"/>
      <c r="SUF12" s="138"/>
      <c r="SUI12" s="138"/>
      <c r="SUL12" s="138"/>
      <c r="SUO12" s="138"/>
      <c r="SUR12" s="138"/>
      <c r="SUU12" s="138"/>
      <c r="SUX12" s="138"/>
      <c r="SVA12" s="138"/>
      <c r="SVD12" s="138"/>
      <c r="SVG12" s="138"/>
      <c r="SVJ12" s="138"/>
      <c r="SVM12" s="138"/>
      <c r="SVP12" s="138"/>
      <c r="SVS12" s="138"/>
      <c r="SVV12" s="138"/>
      <c r="SVY12" s="138"/>
      <c r="SWB12" s="138"/>
      <c r="SWE12" s="138"/>
      <c r="SWH12" s="138"/>
      <c r="SWK12" s="138"/>
      <c r="SWN12" s="138"/>
      <c r="SWQ12" s="138"/>
      <c r="SWT12" s="138"/>
      <c r="SWW12" s="138"/>
      <c r="SWZ12" s="138"/>
      <c r="SXC12" s="138"/>
      <c r="SXF12" s="138"/>
      <c r="SXI12" s="138"/>
      <c r="SXL12" s="138"/>
      <c r="SXO12" s="138"/>
      <c r="SXR12" s="138"/>
      <c r="SXU12" s="138"/>
      <c r="SXX12" s="138"/>
      <c r="SYA12" s="138"/>
      <c r="SYD12" s="138"/>
      <c r="SYG12" s="138"/>
      <c r="SYJ12" s="138"/>
      <c r="SYM12" s="138"/>
      <c r="SYP12" s="138"/>
      <c r="SYS12" s="138"/>
      <c r="SYV12" s="138"/>
      <c r="SYY12" s="138"/>
      <c r="SZB12" s="138"/>
      <c r="SZE12" s="138"/>
      <c r="SZH12" s="138"/>
      <c r="SZK12" s="138"/>
      <c r="SZN12" s="138"/>
      <c r="SZQ12" s="138"/>
      <c r="SZT12" s="138"/>
      <c r="SZW12" s="138"/>
      <c r="SZZ12" s="138"/>
      <c r="TAC12" s="138"/>
      <c r="TAF12" s="138"/>
      <c r="TAI12" s="138"/>
      <c r="TAL12" s="138"/>
      <c r="TAO12" s="138"/>
      <c r="TAR12" s="138"/>
      <c r="TAU12" s="138"/>
      <c r="TAX12" s="138"/>
      <c r="TBA12" s="138"/>
      <c r="TBD12" s="138"/>
      <c r="TBG12" s="138"/>
      <c r="TBJ12" s="138"/>
      <c r="TBM12" s="138"/>
      <c r="TBP12" s="138"/>
      <c r="TBS12" s="138"/>
      <c r="TBV12" s="138"/>
      <c r="TBY12" s="138"/>
      <c r="TCB12" s="138"/>
      <c r="TCE12" s="138"/>
      <c r="TCH12" s="138"/>
      <c r="TCK12" s="138"/>
      <c r="TCN12" s="138"/>
      <c r="TCQ12" s="138"/>
      <c r="TCT12" s="138"/>
      <c r="TCW12" s="138"/>
      <c r="TCZ12" s="138"/>
      <c r="TDC12" s="138"/>
      <c r="TDF12" s="138"/>
      <c r="TDI12" s="138"/>
      <c r="TDL12" s="138"/>
      <c r="TDO12" s="138"/>
      <c r="TDR12" s="138"/>
      <c r="TDU12" s="138"/>
      <c r="TDX12" s="138"/>
      <c r="TEA12" s="138"/>
      <c r="TED12" s="138"/>
      <c r="TEG12" s="138"/>
      <c r="TEJ12" s="138"/>
      <c r="TEM12" s="138"/>
      <c r="TEP12" s="138"/>
      <c r="TES12" s="138"/>
      <c r="TEV12" s="138"/>
      <c r="TEY12" s="138"/>
      <c r="TFB12" s="138"/>
      <c r="TFE12" s="138"/>
      <c r="TFH12" s="138"/>
      <c r="TFK12" s="138"/>
      <c r="TFN12" s="138"/>
      <c r="TFQ12" s="138"/>
      <c r="TFT12" s="138"/>
      <c r="TFW12" s="138"/>
      <c r="TFZ12" s="138"/>
      <c r="TGC12" s="138"/>
      <c r="TGF12" s="138"/>
      <c r="TGI12" s="138"/>
      <c r="TGL12" s="138"/>
      <c r="TGO12" s="138"/>
      <c r="TGR12" s="138"/>
      <c r="TGU12" s="138"/>
      <c r="TGX12" s="138"/>
      <c r="THA12" s="138"/>
      <c r="THD12" s="138"/>
      <c r="THG12" s="138"/>
      <c r="THJ12" s="138"/>
      <c r="THM12" s="138"/>
      <c r="THP12" s="138"/>
      <c r="THS12" s="138"/>
      <c r="THV12" s="138"/>
      <c r="THY12" s="138"/>
      <c r="TIB12" s="138"/>
      <c r="TIE12" s="138"/>
      <c r="TIH12" s="138"/>
      <c r="TIK12" s="138"/>
      <c r="TIN12" s="138"/>
      <c r="TIQ12" s="138"/>
      <c r="TIT12" s="138"/>
      <c r="TIW12" s="138"/>
      <c r="TIZ12" s="138"/>
      <c r="TJC12" s="138"/>
      <c r="TJF12" s="138"/>
      <c r="TJI12" s="138"/>
      <c r="TJL12" s="138"/>
      <c r="TJO12" s="138"/>
      <c r="TJR12" s="138"/>
      <c r="TJU12" s="138"/>
      <c r="TJX12" s="138"/>
      <c r="TKA12" s="138"/>
      <c r="TKD12" s="138"/>
      <c r="TKG12" s="138"/>
      <c r="TKJ12" s="138"/>
      <c r="TKM12" s="138"/>
      <c r="TKP12" s="138"/>
      <c r="TKS12" s="138"/>
      <c r="TKV12" s="138"/>
      <c r="TKY12" s="138"/>
      <c r="TLB12" s="138"/>
      <c r="TLE12" s="138"/>
      <c r="TLH12" s="138"/>
      <c r="TLK12" s="138"/>
      <c r="TLN12" s="138"/>
      <c r="TLQ12" s="138"/>
      <c r="TLT12" s="138"/>
      <c r="TLW12" s="138"/>
      <c r="TLZ12" s="138"/>
      <c r="TMC12" s="138"/>
      <c r="TMF12" s="138"/>
      <c r="TMI12" s="138"/>
      <c r="TML12" s="138"/>
      <c r="TMO12" s="138"/>
      <c r="TMR12" s="138"/>
      <c r="TMU12" s="138"/>
      <c r="TMX12" s="138"/>
      <c r="TNA12" s="138"/>
      <c r="TND12" s="138"/>
      <c r="TNG12" s="138"/>
      <c r="TNJ12" s="138"/>
      <c r="TNM12" s="138"/>
      <c r="TNP12" s="138"/>
      <c r="TNS12" s="138"/>
      <c r="TNV12" s="138"/>
      <c r="TNY12" s="138"/>
      <c r="TOB12" s="138"/>
      <c r="TOE12" s="138"/>
      <c r="TOH12" s="138"/>
      <c r="TOK12" s="138"/>
      <c r="TON12" s="138"/>
      <c r="TOQ12" s="138"/>
      <c r="TOT12" s="138"/>
      <c r="TOW12" s="138"/>
      <c r="TOZ12" s="138"/>
      <c r="TPC12" s="138"/>
      <c r="TPF12" s="138"/>
      <c r="TPI12" s="138"/>
      <c r="TPL12" s="138"/>
      <c r="TPO12" s="138"/>
      <c r="TPR12" s="138"/>
      <c r="TPU12" s="138"/>
      <c r="TPX12" s="138"/>
      <c r="TQA12" s="138"/>
      <c r="TQD12" s="138"/>
      <c r="TQG12" s="138"/>
      <c r="TQJ12" s="138"/>
      <c r="TQM12" s="138"/>
      <c r="TQP12" s="138"/>
      <c r="TQS12" s="138"/>
      <c r="TQV12" s="138"/>
      <c r="TQY12" s="138"/>
      <c r="TRB12" s="138"/>
      <c r="TRE12" s="138"/>
      <c r="TRH12" s="138"/>
      <c r="TRK12" s="138"/>
      <c r="TRN12" s="138"/>
      <c r="TRQ12" s="138"/>
      <c r="TRT12" s="138"/>
      <c r="TRW12" s="138"/>
      <c r="TRZ12" s="138"/>
      <c r="TSC12" s="138"/>
      <c r="TSF12" s="138"/>
      <c r="TSI12" s="138"/>
      <c r="TSL12" s="138"/>
      <c r="TSO12" s="138"/>
      <c r="TSR12" s="138"/>
      <c r="TSU12" s="138"/>
      <c r="TSX12" s="138"/>
      <c r="TTA12" s="138"/>
      <c r="TTD12" s="138"/>
      <c r="TTG12" s="138"/>
      <c r="TTJ12" s="138"/>
      <c r="TTM12" s="138"/>
      <c r="TTP12" s="138"/>
      <c r="TTS12" s="138"/>
      <c r="TTV12" s="138"/>
      <c r="TTY12" s="138"/>
      <c r="TUB12" s="138"/>
      <c r="TUE12" s="138"/>
      <c r="TUH12" s="138"/>
      <c r="TUK12" s="138"/>
      <c r="TUN12" s="138"/>
      <c r="TUQ12" s="138"/>
      <c r="TUT12" s="138"/>
      <c r="TUW12" s="138"/>
      <c r="TUZ12" s="138"/>
      <c r="TVC12" s="138"/>
      <c r="TVF12" s="138"/>
      <c r="TVI12" s="138"/>
      <c r="TVL12" s="138"/>
      <c r="TVO12" s="138"/>
      <c r="TVR12" s="138"/>
      <c r="TVU12" s="138"/>
      <c r="TVX12" s="138"/>
      <c r="TWA12" s="138"/>
      <c r="TWD12" s="138"/>
      <c r="TWG12" s="138"/>
      <c r="TWJ12" s="138"/>
      <c r="TWM12" s="138"/>
      <c r="TWP12" s="138"/>
      <c r="TWS12" s="138"/>
      <c r="TWV12" s="138"/>
      <c r="TWY12" s="138"/>
      <c r="TXB12" s="138"/>
      <c r="TXE12" s="138"/>
      <c r="TXH12" s="138"/>
      <c r="TXK12" s="138"/>
      <c r="TXN12" s="138"/>
      <c r="TXQ12" s="138"/>
      <c r="TXT12" s="138"/>
      <c r="TXW12" s="138"/>
      <c r="TXZ12" s="138"/>
      <c r="TYC12" s="138"/>
      <c r="TYF12" s="138"/>
      <c r="TYI12" s="138"/>
      <c r="TYL12" s="138"/>
      <c r="TYO12" s="138"/>
      <c r="TYR12" s="138"/>
      <c r="TYU12" s="138"/>
      <c r="TYX12" s="138"/>
      <c r="TZA12" s="138"/>
      <c r="TZD12" s="138"/>
      <c r="TZG12" s="138"/>
      <c r="TZJ12" s="138"/>
      <c r="TZM12" s="138"/>
      <c r="TZP12" s="138"/>
      <c r="TZS12" s="138"/>
      <c r="TZV12" s="138"/>
      <c r="TZY12" s="138"/>
      <c r="UAB12" s="138"/>
      <c r="UAE12" s="138"/>
      <c r="UAH12" s="138"/>
      <c r="UAK12" s="138"/>
      <c r="UAN12" s="138"/>
      <c r="UAQ12" s="138"/>
      <c r="UAT12" s="138"/>
      <c r="UAW12" s="138"/>
      <c r="UAZ12" s="138"/>
      <c r="UBC12" s="138"/>
      <c r="UBF12" s="138"/>
      <c r="UBI12" s="138"/>
      <c r="UBL12" s="138"/>
      <c r="UBO12" s="138"/>
      <c r="UBR12" s="138"/>
      <c r="UBU12" s="138"/>
      <c r="UBX12" s="138"/>
      <c r="UCA12" s="138"/>
      <c r="UCD12" s="138"/>
      <c r="UCG12" s="138"/>
      <c r="UCJ12" s="138"/>
      <c r="UCM12" s="138"/>
      <c r="UCP12" s="138"/>
      <c r="UCS12" s="138"/>
      <c r="UCV12" s="138"/>
      <c r="UCY12" s="138"/>
      <c r="UDB12" s="138"/>
      <c r="UDE12" s="138"/>
      <c r="UDH12" s="138"/>
      <c r="UDK12" s="138"/>
      <c r="UDN12" s="138"/>
      <c r="UDQ12" s="138"/>
      <c r="UDT12" s="138"/>
      <c r="UDW12" s="138"/>
      <c r="UDZ12" s="138"/>
      <c r="UEC12" s="138"/>
      <c r="UEF12" s="138"/>
      <c r="UEI12" s="138"/>
      <c r="UEL12" s="138"/>
      <c r="UEO12" s="138"/>
      <c r="UER12" s="138"/>
      <c r="UEU12" s="138"/>
      <c r="UEX12" s="138"/>
      <c r="UFA12" s="138"/>
      <c r="UFD12" s="138"/>
      <c r="UFG12" s="138"/>
      <c r="UFJ12" s="138"/>
      <c r="UFM12" s="138"/>
      <c r="UFP12" s="138"/>
      <c r="UFS12" s="138"/>
      <c r="UFV12" s="138"/>
      <c r="UFY12" s="138"/>
      <c r="UGB12" s="138"/>
      <c r="UGE12" s="138"/>
      <c r="UGH12" s="138"/>
      <c r="UGK12" s="138"/>
      <c r="UGN12" s="138"/>
      <c r="UGQ12" s="138"/>
      <c r="UGT12" s="138"/>
      <c r="UGW12" s="138"/>
      <c r="UGZ12" s="138"/>
      <c r="UHC12" s="138"/>
      <c r="UHF12" s="138"/>
      <c r="UHI12" s="138"/>
      <c r="UHL12" s="138"/>
      <c r="UHO12" s="138"/>
      <c r="UHR12" s="138"/>
      <c r="UHU12" s="138"/>
      <c r="UHX12" s="138"/>
      <c r="UIA12" s="138"/>
      <c r="UID12" s="138"/>
      <c r="UIG12" s="138"/>
      <c r="UIJ12" s="138"/>
      <c r="UIM12" s="138"/>
      <c r="UIP12" s="138"/>
      <c r="UIS12" s="138"/>
      <c r="UIV12" s="138"/>
      <c r="UIY12" s="138"/>
      <c r="UJB12" s="138"/>
      <c r="UJE12" s="138"/>
      <c r="UJH12" s="138"/>
      <c r="UJK12" s="138"/>
      <c r="UJN12" s="138"/>
      <c r="UJQ12" s="138"/>
      <c r="UJT12" s="138"/>
      <c r="UJW12" s="138"/>
      <c r="UJZ12" s="138"/>
      <c r="UKC12" s="138"/>
      <c r="UKF12" s="138"/>
      <c r="UKI12" s="138"/>
      <c r="UKL12" s="138"/>
      <c r="UKO12" s="138"/>
      <c r="UKR12" s="138"/>
      <c r="UKU12" s="138"/>
      <c r="UKX12" s="138"/>
      <c r="ULA12" s="138"/>
      <c r="ULD12" s="138"/>
      <c r="ULG12" s="138"/>
      <c r="ULJ12" s="138"/>
      <c r="ULM12" s="138"/>
      <c r="ULP12" s="138"/>
      <c r="ULS12" s="138"/>
      <c r="ULV12" s="138"/>
      <c r="ULY12" s="138"/>
      <c r="UMB12" s="138"/>
      <c r="UME12" s="138"/>
      <c r="UMH12" s="138"/>
      <c r="UMK12" s="138"/>
      <c r="UMN12" s="138"/>
      <c r="UMQ12" s="138"/>
      <c r="UMT12" s="138"/>
      <c r="UMW12" s="138"/>
      <c r="UMZ12" s="138"/>
      <c r="UNC12" s="138"/>
      <c r="UNF12" s="138"/>
      <c r="UNI12" s="138"/>
      <c r="UNL12" s="138"/>
      <c r="UNO12" s="138"/>
      <c r="UNR12" s="138"/>
      <c r="UNU12" s="138"/>
      <c r="UNX12" s="138"/>
      <c r="UOA12" s="138"/>
      <c r="UOD12" s="138"/>
      <c r="UOG12" s="138"/>
      <c r="UOJ12" s="138"/>
      <c r="UOM12" s="138"/>
      <c r="UOP12" s="138"/>
      <c r="UOS12" s="138"/>
      <c r="UOV12" s="138"/>
      <c r="UOY12" s="138"/>
      <c r="UPB12" s="138"/>
      <c r="UPE12" s="138"/>
      <c r="UPH12" s="138"/>
      <c r="UPK12" s="138"/>
      <c r="UPN12" s="138"/>
      <c r="UPQ12" s="138"/>
      <c r="UPT12" s="138"/>
      <c r="UPW12" s="138"/>
      <c r="UPZ12" s="138"/>
      <c r="UQC12" s="138"/>
      <c r="UQF12" s="138"/>
      <c r="UQI12" s="138"/>
      <c r="UQL12" s="138"/>
      <c r="UQO12" s="138"/>
      <c r="UQR12" s="138"/>
      <c r="UQU12" s="138"/>
      <c r="UQX12" s="138"/>
      <c r="URA12" s="138"/>
      <c r="URD12" s="138"/>
      <c r="URG12" s="138"/>
      <c r="URJ12" s="138"/>
      <c r="URM12" s="138"/>
      <c r="URP12" s="138"/>
      <c r="URS12" s="138"/>
      <c r="URV12" s="138"/>
      <c r="URY12" s="138"/>
      <c r="USB12" s="138"/>
      <c r="USE12" s="138"/>
      <c r="USH12" s="138"/>
      <c r="USK12" s="138"/>
      <c r="USN12" s="138"/>
      <c r="USQ12" s="138"/>
      <c r="UST12" s="138"/>
      <c r="USW12" s="138"/>
      <c r="USZ12" s="138"/>
      <c r="UTC12" s="138"/>
      <c r="UTF12" s="138"/>
      <c r="UTI12" s="138"/>
      <c r="UTL12" s="138"/>
      <c r="UTO12" s="138"/>
      <c r="UTR12" s="138"/>
      <c r="UTU12" s="138"/>
      <c r="UTX12" s="138"/>
      <c r="UUA12" s="138"/>
      <c r="UUD12" s="138"/>
      <c r="UUG12" s="138"/>
      <c r="UUJ12" s="138"/>
      <c r="UUM12" s="138"/>
      <c r="UUP12" s="138"/>
      <c r="UUS12" s="138"/>
      <c r="UUV12" s="138"/>
      <c r="UUY12" s="138"/>
      <c r="UVB12" s="138"/>
      <c r="UVE12" s="138"/>
      <c r="UVH12" s="138"/>
      <c r="UVK12" s="138"/>
      <c r="UVN12" s="138"/>
      <c r="UVQ12" s="138"/>
      <c r="UVT12" s="138"/>
      <c r="UVW12" s="138"/>
      <c r="UVZ12" s="138"/>
      <c r="UWC12" s="138"/>
      <c r="UWF12" s="138"/>
      <c r="UWI12" s="138"/>
      <c r="UWL12" s="138"/>
      <c r="UWO12" s="138"/>
      <c r="UWR12" s="138"/>
      <c r="UWU12" s="138"/>
      <c r="UWX12" s="138"/>
      <c r="UXA12" s="138"/>
      <c r="UXD12" s="138"/>
      <c r="UXG12" s="138"/>
      <c r="UXJ12" s="138"/>
      <c r="UXM12" s="138"/>
      <c r="UXP12" s="138"/>
      <c r="UXS12" s="138"/>
      <c r="UXV12" s="138"/>
      <c r="UXY12" s="138"/>
      <c r="UYB12" s="138"/>
      <c r="UYE12" s="138"/>
      <c r="UYH12" s="138"/>
      <c r="UYK12" s="138"/>
      <c r="UYN12" s="138"/>
      <c r="UYQ12" s="138"/>
      <c r="UYT12" s="138"/>
      <c r="UYW12" s="138"/>
      <c r="UYZ12" s="138"/>
      <c r="UZC12" s="138"/>
      <c r="UZF12" s="138"/>
      <c r="UZI12" s="138"/>
      <c r="UZL12" s="138"/>
      <c r="UZO12" s="138"/>
      <c r="UZR12" s="138"/>
      <c r="UZU12" s="138"/>
      <c r="UZX12" s="138"/>
      <c r="VAA12" s="138"/>
      <c r="VAD12" s="138"/>
      <c r="VAG12" s="138"/>
      <c r="VAJ12" s="138"/>
      <c r="VAM12" s="138"/>
      <c r="VAP12" s="138"/>
      <c r="VAS12" s="138"/>
      <c r="VAV12" s="138"/>
      <c r="VAY12" s="138"/>
      <c r="VBB12" s="138"/>
      <c r="VBE12" s="138"/>
      <c r="VBH12" s="138"/>
      <c r="VBK12" s="138"/>
      <c r="VBN12" s="138"/>
      <c r="VBQ12" s="138"/>
      <c r="VBT12" s="138"/>
      <c r="VBW12" s="138"/>
      <c r="VBZ12" s="138"/>
      <c r="VCC12" s="138"/>
      <c r="VCF12" s="138"/>
      <c r="VCI12" s="138"/>
      <c r="VCL12" s="138"/>
      <c r="VCO12" s="138"/>
      <c r="VCR12" s="138"/>
      <c r="VCU12" s="138"/>
      <c r="VCX12" s="138"/>
      <c r="VDA12" s="138"/>
      <c r="VDD12" s="138"/>
      <c r="VDG12" s="138"/>
      <c r="VDJ12" s="138"/>
      <c r="VDM12" s="138"/>
      <c r="VDP12" s="138"/>
      <c r="VDS12" s="138"/>
      <c r="VDV12" s="138"/>
      <c r="VDY12" s="138"/>
      <c r="VEB12" s="138"/>
      <c r="VEE12" s="138"/>
      <c r="VEH12" s="138"/>
      <c r="VEK12" s="138"/>
      <c r="VEN12" s="138"/>
      <c r="VEQ12" s="138"/>
      <c r="VET12" s="138"/>
      <c r="VEW12" s="138"/>
      <c r="VEZ12" s="138"/>
      <c r="VFC12" s="138"/>
      <c r="VFF12" s="138"/>
      <c r="VFI12" s="138"/>
      <c r="VFL12" s="138"/>
      <c r="VFO12" s="138"/>
      <c r="VFR12" s="138"/>
      <c r="VFU12" s="138"/>
      <c r="VFX12" s="138"/>
      <c r="VGA12" s="138"/>
      <c r="VGD12" s="138"/>
      <c r="VGG12" s="138"/>
      <c r="VGJ12" s="138"/>
      <c r="VGM12" s="138"/>
      <c r="VGP12" s="138"/>
      <c r="VGS12" s="138"/>
      <c r="VGV12" s="138"/>
      <c r="VGY12" s="138"/>
      <c r="VHB12" s="138"/>
      <c r="VHE12" s="138"/>
      <c r="VHH12" s="138"/>
      <c r="VHK12" s="138"/>
      <c r="VHN12" s="138"/>
      <c r="VHQ12" s="138"/>
      <c r="VHT12" s="138"/>
      <c r="VHW12" s="138"/>
      <c r="VHZ12" s="138"/>
      <c r="VIC12" s="138"/>
      <c r="VIF12" s="138"/>
      <c r="VII12" s="138"/>
      <c r="VIL12" s="138"/>
      <c r="VIO12" s="138"/>
      <c r="VIR12" s="138"/>
      <c r="VIU12" s="138"/>
      <c r="VIX12" s="138"/>
      <c r="VJA12" s="138"/>
      <c r="VJD12" s="138"/>
      <c r="VJG12" s="138"/>
      <c r="VJJ12" s="138"/>
      <c r="VJM12" s="138"/>
      <c r="VJP12" s="138"/>
      <c r="VJS12" s="138"/>
      <c r="VJV12" s="138"/>
      <c r="VJY12" s="138"/>
      <c r="VKB12" s="138"/>
      <c r="VKE12" s="138"/>
      <c r="VKH12" s="138"/>
      <c r="VKK12" s="138"/>
      <c r="VKN12" s="138"/>
      <c r="VKQ12" s="138"/>
      <c r="VKT12" s="138"/>
      <c r="VKW12" s="138"/>
      <c r="VKZ12" s="138"/>
      <c r="VLC12" s="138"/>
      <c r="VLF12" s="138"/>
      <c r="VLI12" s="138"/>
      <c r="VLL12" s="138"/>
      <c r="VLO12" s="138"/>
      <c r="VLR12" s="138"/>
      <c r="VLU12" s="138"/>
      <c r="VLX12" s="138"/>
      <c r="VMA12" s="138"/>
      <c r="VMD12" s="138"/>
      <c r="VMG12" s="138"/>
      <c r="VMJ12" s="138"/>
      <c r="VMM12" s="138"/>
      <c r="VMP12" s="138"/>
      <c r="VMS12" s="138"/>
      <c r="VMV12" s="138"/>
      <c r="VMY12" s="138"/>
      <c r="VNB12" s="138"/>
      <c r="VNE12" s="138"/>
      <c r="VNH12" s="138"/>
      <c r="VNK12" s="138"/>
      <c r="VNN12" s="138"/>
      <c r="VNQ12" s="138"/>
      <c r="VNT12" s="138"/>
      <c r="VNW12" s="138"/>
      <c r="VNZ12" s="138"/>
      <c r="VOC12" s="138"/>
      <c r="VOF12" s="138"/>
      <c r="VOI12" s="138"/>
      <c r="VOL12" s="138"/>
      <c r="VOO12" s="138"/>
      <c r="VOR12" s="138"/>
      <c r="VOU12" s="138"/>
      <c r="VOX12" s="138"/>
      <c r="VPA12" s="138"/>
      <c r="VPD12" s="138"/>
      <c r="VPG12" s="138"/>
      <c r="VPJ12" s="138"/>
      <c r="VPM12" s="138"/>
      <c r="VPP12" s="138"/>
      <c r="VPS12" s="138"/>
      <c r="VPV12" s="138"/>
      <c r="VPY12" s="138"/>
      <c r="VQB12" s="138"/>
      <c r="VQE12" s="138"/>
      <c r="VQH12" s="138"/>
      <c r="VQK12" s="138"/>
      <c r="VQN12" s="138"/>
      <c r="VQQ12" s="138"/>
      <c r="VQT12" s="138"/>
      <c r="VQW12" s="138"/>
      <c r="VQZ12" s="138"/>
      <c r="VRC12" s="138"/>
      <c r="VRF12" s="138"/>
      <c r="VRI12" s="138"/>
      <c r="VRL12" s="138"/>
      <c r="VRO12" s="138"/>
      <c r="VRR12" s="138"/>
      <c r="VRU12" s="138"/>
      <c r="VRX12" s="138"/>
      <c r="VSA12" s="138"/>
      <c r="VSD12" s="138"/>
      <c r="VSG12" s="138"/>
      <c r="VSJ12" s="138"/>
      <c r="VSM12" s="138"/>
      <c r="VSP12" s="138"/>
      <c r="VSS12" s="138"/>
      <c r="VSV12" s="138"/>
      <c r="VSY12" s="138"/>
      <c r="VTB12" s="138"/>
      <c r="VTE12" s="138"/>
      <c r="VTH12" s="138"/>
      <c r="VTK12" s="138"/>
      <c r="VTN12" s="138"/>
      <c r="VTQ12" s="138"/>
      <c r="VTT12" s="138"/>
      <c r="VTW12" s="138"/>
      <c r="VTZ12" s="138"/>
      <c r="VUC12" s="138"/>
      <c r="VUF12" s="138"/>
      <c r="VUI12" s="138"/>
      <c r="VUL12" s="138"/>
      <c r="VUO12" s="138"/>
      <c r="VUR12" s="138"/>
      <c r="VUU12" s="138"/>
      <c r="VUX12" s="138"/>
      <c r="VVA12" s="138"/>
      <c r="VVD12" s="138"/>
      <c r="VVG12" s="138"/>
      <c r="VVJ12" s="138"/>
      <c r="VVM12" s="138"/>
      <c r="VVP12" s="138"/>
      <c r="VVS12" s="138"/>
      <c r="VVV12" s="138"/>
      <c r="VVY12" s="138"/>
      <c r="VWB12" s="138"/>
      <c r="VWE12" s="138"/>
      <c r="VWH12" s="138"/>
      <c r="VWK12" s="138"/>
      <c r="VWN12" s="138"/>
      <c r="VWQ12" s="138"/>
      <c r="VWT12" s="138"/>
      <c r="VWW12" s="138"/>
      <c r="VWZ12" s="138"/>
      <c r="VXC12" s="138"/>
      <c r="VXF12" s="138"/>
      <c r="VXI12" s="138"/>
      <c r="VXL12" s="138"/>
      <c r="VXO12" s="138"/>
      <c r="VXR12" s="138"/>
      <c r="VXU12" s="138"/>
      <c r="VXX12" s="138"/>
      <c r="VYA12" s="138"/>
      <c r="VYD12" s="138"/>
      <c r="VYG12" s="138"/>
      <c r="VYJ12" s="138"/>
      <c r="VYM12" s="138"/>
      <c r="VYP12" s="138"/>
      <c r="VYS12" s="138"/>
      <c r="VYV12" s="138"/>
      <c r="VYY12" s="138"/>
      <c r="VZB12" s="138"/>
      <c r="VZE12" s="138"/>
      <c r="VZH12" s="138"/>
      <c r="VZK12" s="138"/>
      <c r="VZN12" s="138"/>
      <c r="VZQ12" s="138"/>
      <c r="VZT12" s="138"/>
      <c r="VZW12" s="138"/>
      <c r="VZZ12" s="138"/>
      <c r="WAC12" s="138"/>
      <c r="WAF12" s="138"/>
      <c r="WAI12" s="138"/>
      <c r="WAL12" s="138"/>
      <c r="WAO12" s="138"/>
      <c r="WAR12" s="138"/>
      <c r="WAU12" s="138"/>
      <c r="WAX12" s="138"/>
      <c r="WBA12" s="138"/>
      <c r="WBD12" s="138"/>
      <c r="WBG12" s="138"/>
      <c r="WBJ12" s="138"/>
      <c r="WBM12" s="138"/>
      <c r="WBP12" s="138"/>
      <c r="WBS12" s="138"/>
      <c r="WBV12" s="138"/>
      <c r="WBY12" s="138"/>
      <c r="WCB12" s="138"/>
      <c r="WCE12" s="138"/>
      <c r="WCH12" s="138"/>
      <c r="WCK12" s="138"/>
      <c r="WCN12" s="138"/>
      <c r="WCQ12" s="138"/>
      <c r="WCT12" s="138"/>
      <c r="WCW12" s="138"/>
      <c r="WCZ12" s="138"/>
      <c r="WDC12" s="138"/>
      <c r="WDF12" s="138"/>
      <c r="WDI12" s="138"/>
      <c r="WDL12" s="138"/>
      <c r="WDO12" s="138"/>
      <c r="WDR12" s="138"/>
      <c r="WDU12" s="138"/>
      <c r="WDX12" s="138"/>
      <c r="WEA12" s="138"/>
      <c r="WED12" s="138"/>
      <c r="WEG12" s="138"/>
      <c r="WEJ12" s="138"/>
      <c r="WEM12" s="138"/>
      <c r="WEP12" s="138"/>
      <c r="WES12" s="138"/>
      <c r="WEV12" s="138"/>
      <c r="WEY12" s="138"/>
      <c r="WFB12" s="138"/>
      <c r="WFE12" s="138"/>
      <c r="WFH12" s="138"/>
      <c r="WFK12" s="138"/>
      <c r="WFN12" s="138"/>
      <c r="WFQ12" s="138"/>
      <c r="WFT12" s="138"/>
      <c r="WFW12" s="138"/>
      <c r="WFZ12" s="138"/>
      <c r="WGC12" s="138"/>
      <c r="WGF12" s="138"/>
      <c r="WGI12" s="138"/>
      <c r="WGL12" s="138"/>
      <c r="WGO12" s="138"/>
      <c r="WGR12" s="138"/>
      <c r="WGU12" s="138"/>
      <c r="WGX12" s="138"/>
      <c r="WHA12" s="138"/>
      <c r="WHD12" s="138"/>
      <c r="WHG12" s="138"/>
      <c r="WHJ12" s="138"/>
      <c r="WHM12" s="138"/>
      <c r="WHP12" s="138"/>
      <c r="WHS12" s="138"/>
      <c r="WHV12" s="138"/>
      <c r="WHY12" s="138"/>
      <c r="WIB12" s="138"/>
      <c r="WIE12" s="138"/>
      <c r="WIH12" s="138"/>
      <c r="WIK12" s="138"/>
      <c r="WIN12" s="138"/>
      <c r="WIQ12" s="138"/>
      <c r="WIT12" s="138"/>
      <c r="WIW12" s="138"/>
      <c r="WIZ12" s="138"/>
      <c r="WJC12" s="138"/>
      <c r="WJF12" s="138"/>
      <c r="WJI12" s="138"/>
      <c r="WJL12" s="138"/>
      <c r="WJO12" s="138"/>
      <c r="WJR12" s="138"/>
      <c r="WJU12" s="138"/>
      <c r="WJX12" s="138"/>
      <c r="WKA12" s="138"/>
      <c r="WKD12" s="138"/>
      <c r="WKG12" s="138"/>
      <c r="WKJ12" s="138"/>
      <c r="WKM12" s="138"/>
      <c r="WKP12" s="138"/>
      <c r="WKS12" s="138"/>
      <c r="WKV12" s="138"/>
      <c r="WKY12" s="138"/>
      <c r="WLB12" s="138"/>
      <c r="WLE12" s="138"/>
      <c r="WLH12" s="138"/>
      <c r="WLK12" s="138"/>
      <c r="WLN12" s="138"/>
      <c r="WLQ12" s="138"/>
      <c r="WLT12" s="138"/>
      <c r="WLW12" s="138"/>
      <c r="WLZ12" s="138"/>
      <c r="WMC12" s="138"/>
      <c r="WMF12" s="138"/>
      <c r="WMI12" s="138"/>
      <c r="WML12" s="138"/>
      <c r="WMO12" s="138"/>
      <c r="WMR12" s="138"/>
      <c r="WMU12" s="138"/>
      <c r="WMX12" s="138"/>
      <c r="WNA12" s="138"/>
      <c r="WND12" s="138"/>
      <c r="WNG12" s="138"/>
      <c r="WNJ12" s="138"/>
      <c r="WNM12" s="138"/>
      <c r="WNP12" s="138"/>
      <c r="WNS12" s="138"/>
      <c r="WNV12" s="138"/>
      <c r="WNY12" s="138"/>
      <c r="WOB12" s="138"/>
      <c r="WOE12" s="138"/>
      <c r="WOH12" s="138"/>
      <c r="WOK12" s="138"/>
      <c r="WON12" s="138"/>
      <c r="WOQ12" s="138"/>
      <c r="WOT12" s="138"/>
      <c r="WOW12" s="138"/>
      <c r="WOZ12" s="138"/>
      <c r="WPC12" s="138"/>
      <c r="WPF12" s="138"/>
      <c r="WPI12" s="138"/>
      <c r="WPL12" s="138"/>
      <c r="WPO12" s="138"/>
      <c r="WPR12" s="138"/>
      <c r="WPU12" s="138"/>
      <c r="WPX12" s="138"/>
      <c r="WQA12" s="138"/>
      <c r="WQD12" s="138"/>
      <c r="WQG12" s="138"/>
      <c r="WQJ12" s="138"/>
      <c r="WQM12" s="138"/>
      <c r="WQP12" s="138"/>
      <c r="WQS12" s="138"/>
      <c r="WQV12" s="138"/>
      <c r="WQY12" s="138"/>
      <c r="WRB12" s="138"/>
      <c r="WRE12" s="138"/>
      <c r="WRH12" s="138"/>
      <c r="WRK12" s="138"/>
      <c r="WRN12" s="138"/>
      <c r="WRQ12" s="138"/>
      <c r="WRT12" s="138"/>
      <c r="WRW12" s="138"/>
      <c r="WRZ12" s="138"/>
      <c r="WSC12" s="138"/>
      <c r="WSF12" s="138"/>
      <c r="WSI12" s="138"/>
      <c r="WSL12" s="138"/>
      <c r="WSO12" s="138"/>
      <c r="WSR12" s="138"/>
      <c r="WSU12" s="138"/>
      <c r="WSX12" s="138"/>
      <c r="WTA12" s="138"/>
      <c r="WTD12" s="138"/>
      <c r="WTG12" s="138"/>
      <c r="WTJ12" s="138"/>
      <c r="WTM12" s="138"/>
      <c r="WTP12" s="138"/>
      <c r="WTS12" s="138"/>
      <c r="WTV12" s="138"/>
      <c r="WTY12" s="138"/>
      <c r="WUB12" s="138"/>
      <c r="WUE12" s="138"/>
      <c r="WUH12" s="138"/>
      <c r="WUK12" s="138"/>
      <c r="WUN12" s="138"/>
      <c r="WUQ12" s="138"/>
      <c r="WUT12" s="138"/>
      <c r="WUW12" s="138"/>
      <c r="WUZ12" s="138"/>
      <c r="WVC12" s="138"/>
      <c r="WVF12" s="138"/>
      <c r="WVI12" s="138"/>
      <c r="WVL12" s="138"/>
      <c r="WVO12" s="138"/>
      <c r="WVR12" s="138"/>
      <c r="WVU12" s="138"/>
      <c r="WVX12" s="138"/>
      <c r="WWA12" s="138"/>
      <c r="WWD12" s="138"/>
      <c r="WWG12" s="138"/>
      <c r="WWJ12" s="138"/>
      <c r="WWM12" s="138"/>
      <c r="WWP12" s="138"/>
      <c r="WWS12" s="138"/>
      <c r="WWV12" s="138"/>
      <c r="WWY12" s="138"/>
      <c r="WXB12" s="138"/>
      <c r="WXE12" s="138"/>
      <c r="WXH12" s="138"/>
      <c r="WXK12" s="138"/>
      <c r="WXN12" s="138"/>
      <c r="WXQ12" s="138"/>
      <c r="WXT12" s="138"/>
      <c r="WXW12" s="138"/>
      <c r="WXZ12" s="138"/>
      <c r="WYC12" s="138"/>
      <c r="WYF12" s="138"/>
      <c r="WYI12" s="138"/>
      <c r="WYL12" s="138"/>
      <c r="WYO12" s="138"/>
      <c r="WYR12" s="138"/>
      <c r="WYU12" s="138"/>
      <c r="WYX12" s="138"/>
      <c r="WZA12" s="138"/>
      <c r="WZD12" s="138"/>
      <c r="WZG12" s="138"/>
      <c r="WZJ12" s="138"/>
      <c r="WZM12" s="138"/>
      <c r="WZP12" s="138"/>
      <c r="WZS12" s="138"/>
      <c r="WZV12" s="138"/>
      <c r="WZY12" s="138"/>
      <c r="XAB12" s="138"/>
      <c r="XAE12" s="138"/>
      <c r="XAH12" s="138"/>
      <c r="XAK12" s="138"/>
      <c r="XAN12" s="138"/>
      <c r="XAQ12" s="138"/>
      <c r="XAT12" s="138"/>
      <c r="XAW12" s="138"/>
      <c r="XAZ12" s="138"/>
      <c r="XBC12" s="138"/>
      <c r="XBF12" s="138"/>
      <c r="XBI12" s="138"/>
      <c r="XBL12" s="138"/>
      <c r="XBO12" s="138"/>
      <c r="XBR12" s="138"/>
      <c r="XBU12" s="138"/>
      <c r="XBX12" s="138"/>
      <c r="XCA12" s="138"/>
      <c r="XCD12" s="138"/>
      <c r="XCG12" s="138"/>
      <c r="XCJ12" s="138"/>
      <c r="XCM12" s="138"/>
      <c r="XCP12" s="138"/>
      <c r="XCS12" s="138"/>
      <c r="XCV12" s="138"/>
      <c r="XCY12" s="138"/>
      <c r="XDB12" s="138"/>
      <c r="XDE12" s="138"/>
      <c r="XDH12" s="138"/>
      <c r="XDK12" s="138"/>
      <c r="XDN12" s="138"/>
      <c r="XDQ12" s="138"/>
      <c r="XDT12" s="138"/>
      <c r="XDW12" s="138"/>
      <c r="XDZ12" s="138"/>
      <c r="XEC12" s="138"/>
      <c r="XEF12" s="138"/>
      <c r="XEI12" s="138"/>
      <c r="XEL12" s="138"/>
      <c r="XEO12" s="138"/>
      <c r="XER12" s="138"/>
      <c r="XEU12" s="138"/>
      <c r="XEX12" s="138"/>
      <c r="XFA12" s="138"/>
      <c r="XFD12" s="138"/>
    </row>
    <row r="13" spans="1:1024 1027:2047 2050:3070 3073:4096 4099:5119 5122:6142 6145:7168 7171:8191 8194:9214 9217:10240 10243:11263 11266:12286 12289:13312 13315:14335 14338:15358 15361:16384" ht="45" x14ac:dyDescent="0.25">
      <c r="A13" s="530"/>
      <c r="B13" s="294" t="s">
        <v>416</v>
      </c>
      <c r="C13" s="275" t="s">
        <v>238</v>
      </c>
      <c r="D13" s="318">
        <v>44515</v>
      </c>
      <c r="E13" s="100"/>
      <c r="F13" s="100"/>
      <c r="G13" s="100"/>
      <c r="H13" s="100"/>
    </row>
    <row r="14" spans="1:1024 1027:2047 2050:3070 3073:4096 4099:5119 5122:6142 6145:7168 7171:8191 8194:9214 9217:10240 10243:11263 11266:12286 12289:13312 13315:14335 14338:15358 15361:16384" ht="18.75" customHeight="1" x14ac:dyDescent="0.25">
      <c r="A14" s="530"/>
      <c r="B14" s="330" t="s">
        <v>419</v>
      </c>
      <c r="C14" s="327"/>
      <c r="D14" s="328"/>
      <c r="E14" s="100"/>
      <c r="F14" s="100"/>
      <c r="G14" s="100"/>
      <c r="H14" s="100"/>
    </row>
    <row r="15" spans="1:1024 1027:2047 2050:3070 3073:4096 4099:5119 5122:6142 6145:7168 7171:8191 8194:9214 9217:10240 10243:11263 11266:12286 12289:13312 13315:14335 14338:15358 15361:16384" ht="30" x14ac:dyDescent="0.25">
      <c r="A15" s="530"/>
      <c r="B15" s="320" t="s">
        <v>417</v>
      </c>
      <c r="C15" s="275" t="s">
        <v>239</v>
      </c>
      <c r="D15" s="318">
        <v>44409</v>
      </c>
      <c r="E15" s="100"/>
      <c r="F15" s="100"/>
      <c r="G15" s="100"/>
      <c r="H15" s="100"/>
    </row>
    <row r="16" spans="1:1024 1027:2047 2050:3070 3073:4096 4099:5119 5122:6142 6145:7168 7171:8191 8194:9214 9217:10240 10243:11263 11266:12286 12289:13312 13315:14335 14338:15358 15361:16384" ht="16.5" customHeight="1" x14ac:dyDescent="0.25">
      <c r="A16" s="530"/>
      <c r="B16" s="333" t="s">
        <v>446</v>
      </c>
      <c r="C16" s="334"/>
      <c r="D16" s="335"/>
      <c r="E16" s="100"/>
      <c r="F16" s="100"/>
      <c r="G16" s="100"/>
      <c r="H16" s="100"/>
    </row>
    <row r="17" spans="1:8" ht="16.5" customHeight="1" x14ac:dyDescent="0.25">
      <c r="A17" s="530"/>
      <c r="B17" s="331" t="s">
        <v>447</v>
      </c>
      <c r="C17" s="332"/>
      <c r="D17" s="282"/>
      <c r="E17" s="100"/>
      <c r="F17" s="100"/>
      <c r="G17" s="100"/>
      <c r="H17" s="100"/>
    </row>
    <row r="18" spans="1:8" ht="27.75" customHeight="1" x14ac:dyDescent="0.25">
      <c r="A18" s="530"/>
      <c r="B18" s="320" t="s">
        <v>418</v>
      </c>
      <c r="C18" s="275" t="s">
        <v>240</v>
      </c>
      <c r="D18" s="318">
        <v>44470</v>
      </c>
      <c r="E18" s="100"/>
      <c r="F18" s="100"/>
      <c r="G18" s="100"/>
      <c r="H18" s="100"/>
    </row>
    <row r="19" spans="1:8" ht="17.25" customHeight="1" x14ac:dyDescent="0.25">
      <c r="A19" s="530"/>
      <c r="B19" s="321" t="s">
        <v>420</v>
      </c>
      <c r="C19" s="322"/>
      <c r="D19" s="323"/>
      <c r="E19" s="100"/>
      <c r="F19" s="100"/>
      <c r="G19" s="100"/>
      <c r="H19" s="100"/>
    </row>
    <row r="20" spans="1:8" x14ac:dyDescent="0.25">
      <c r="A20" s="530"/>
      <c r="B20" s="324" t="s">
        <v>421</v>
      </c>
      <c r="C20" s="325"/>
      <c r="D20" s="326"/>
      <c r="E20" s="100"/>
      <c r="F20" s="100"/>
      <c r="G20" s="100"/>
      <c r="H20" s="100"/>
    </row>
    <row r="21" spans="1:8" ht="23.25" customHeight="1" x14ac:dyDescent="0.25">
      <c r="A21" s="329"/>
      <c r="B21" s="281"/>
      <c r="C21" s="100"/>
      <c r="D21" s="280"/>
      <c r="E21" s="100"/>
      <c r="F21" s="100"/>
      <c r="G21" s="100"/>
      <c r="H21" s="100"/>
    </row>
    <row r="22" spans="1:8" ht="30.75" customHeight="1" x14ac:dyDescent="0.25">
      <c r="A22" s="530" t="s">
        <v>283</v>
      </c>
      <c r="B22" s="294" t="s">
        <v>423</v>
      </c>
      <c r="C22" s="275" t="s">
        <v>412</v>
      </c>
      <c r="D22" s="318" t="s">
        <v>284</v>
      </c>
      <c r="E22" s="100"/>
      <c r="F22" s="100"/>
      <c r="G22" s="100"/>
      <c r="H22" s="100"/>
    </row>
    <row r="23" spans="1:8" ht="15" customHeight="1" x14ac:dyDescent="0.25">
      <c r="A23" s="530"/>
      <c r="B23" s="531" t="s">
        <v>422</v>
      </c>
      <c r="C23" s="531"/>
      <c r="D23" s="531"/>
      <c r="E23" s="100"/>
      <c r="F23" s="100"/>
      <c r="G23" s="100"/>
      <c r="H23" s="100"/>
    </row>
    <row r="24" spans="1:8" x14ac:dyDescent="0.25">
      <c r="A24" s="100"/>
      <c r="B24" s="100"/>
      <c r="C24" s="100"/>
      <c r="D24" s="280"/>
      <c r="E24" s="100"/>
      <c r="F24" s="100"/>
      <c r="G24" s="100"/>
      <c r="H24" s="100"/>
    </row>
    <row r="25" spans="1:8" x14ac:dyDescent="0.25">
      <c r="A25" s="100" t="s">
        <v>441</v>
      </c>
      <c r="B25" s="100"/>
      <c r="C25" s="100"/>
      <c r="D25" s="280"/>
      <c r="E25" s="100"/>
      <c r="F25" s="100"/>
      <c r="G25" s="100"/>
      <c r="H25" s="100"/>
    </row>
    <row r="26" spans="1:8" x14ac:dyDescent="0.25">
      <c r="A26" s="296" t="s">
        <v>436</v>
      </c>
      <c r="B26" s="100"/>
      <c r="C26" s="100"/>
      <c r="D26" s="280"/>
      <c r="E26" s="100"/>
      <c r="F26" s="100"/>
      <c r="G26" s="100"/>
      <c r="H26" s="100"/>
    </row>
    <row r="27" spans="1:8" ht="35.25" customHeight="1" x14ac:dyDescent="0.25">
      <c r="A27" s="100"/>
      <c r="B27" s="100"/>
      <c r="C27" s="100"/>
      <c r="D27" s="280"/>
      <c r="E27" s="100"/>
      <c r="F27" s="100"/>
      <c r="G27" s="100"/>
      <c r="H27" s="100"/>
    </row>
  </sheetData>
  <mergeCells count="9">
    <mergeCell ref="A12:A20"/>
    <mergeCell ref="B23:D23"/>
    <mergeCell ref="A22:A23"/>
    <mergeCell ref="A1:D1"/>
    <mergeCell ref="B7:D7"/>
    <mergeCell ref="A4:A7"/>
    <mergeCell ref="A9:A10"/>
    <mergeCell ref="B4:B6"/>
    <mergeCell ref="C4:C6"/>
  </mergeCells>
  <hyperlinks>
    <hyperlink ref="B10" r:id="rId1" xr:uid="{A1E4DD30-4FA9-4526-A421-F960D1BAD2D1}"/>
    <hyperlink ref="B7:D7" r:id="rId2" display="Verify Status here: https://www.irs.gov/charities-non-profits/tax-exempt-organization-search" xr:uid="{46D28C72-D347-4FE2-B4F7-BCD6EC4C1D26}"/>
    <hyperlink ref="B20" r:id="rId3" location="verification" xr:uid="{71624615-9755-44C3-8BC9-B6CAB8FF82B6}"/>
    <hyperlink ref="B23:D23" r:id="rId4" display="File your form here: https://businessfilings.sos.ca.gov/" xr:uid="{93652F93-94E0-4200-87B1-D761A3539E6A}"/>
    <hyperlink ref="A26" r:id="rId5" xr:uid="{1122EC88-A347-4A21-AB22-749609A32F80}"/>
  </hyperlinks>
  <printOptions horizontalCentered="1"/>
  <pageMargins left="0.25" right="0.25" top="0.5" bottom="0.5" header="0.3" footer="0.3"/>
  <pageSetup orientation="landscape"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E88E0-BA1D-49CF-B5FC-C91D6261A793}">
  <sheetPr>
    <pageSetUpPr fitToPage="1"/>
  </sheetPr>
  <dimension ref="A1:H52"/>
  <sheetViews>
    <sheetView topLeftCell="A3" workbookViewId="0">
      <selection activeCell="M22" sqref="M22"/>
    </sheetView>
  </sheetViews>
  <sheetFormatPr defaultRowHeight="15" x14ac:dyDescent="0.25"/>
  <cols>
    <col min="1" max="1" width="5.28515625" style="182" customWidth="1"/>
    <col min="2" max="2" width="26.5703125" style="182" customWidth="1"/>
    <col min="3" max="3" width="40.7109375" style="182" customWidth="1"/>
    <col min="4" max="4" width="6.28515625" style="182" customWidth="1"/>
    <col min="5" max="5" width="3.5703125" style="182" customWidth="1"/>
    <col min="6" max="6" width="24.42578125" style="182" customWidth="1"/>
    <col min="7" max="7" width="30.28515625" style="182" customWidth="1"/>
    <col min="8" max="16384" width="9.140625" style="182"/>
  </cols>
  <sheetData>
    <row r="1" spans="1:7" ht="33.75" customHeight="1" x14ac:dyDescent="0.25">
      <c r="A1" s="445" t="s">
        <v>392</v>
      </c>
      <c r="B1" s="446"/>
      <c r="C1" s="446"/>
      <c r="D1" s="446"/>
      <c r="E1" s="446"/>
      <c r="F1" s="446"/>
      <c r="G1" s="447"/>
    </row>
    <row r="2" spans="1:7" ht="15.75" thickBot="1" x14ac:dyDescent="0.3">
      <c r="A2" s="339"/>
      <c r="B2" s="339"/>
    </row>
    <row r="3" spans="1:7" ht="15.75" x14ac:dyDescent="0.25">
      <c r="A3" s="340"/>
      <c r="B3" s="341" t="s">
        <v>250</v>
      </c>
      <c r="C3" s="341"/>
      <c r="D3" s="341"/>
      <c r="E3" s="341"/>
      <c r="F3" s="342"/>
      <c r="G3" s="343"/>
    </row>
    <row r="4" spans="1:7" x14ac:dyDescent="0.25">
      <c r="A4" s="344"/>
      <c r="B4" s="306" t="s">
        <v>248</v>
      </c>
      <c r="C4" s="276" t="s">
        <v>249</v>
      </c>
      <c r="D4" s="298" t="s">
        <v>254</v>
      </c>
      <c r="E4" s="276"/>
      <c r="F4" s="276"/>
      <c r="G4" s="345"/>
    </row>
    <row r="5" spans="1:7" x14ac:dyDescent="0.25">
      <c r="A5" s="344"/>
      <c r="B5" s="306" t="s">
        <v>14</v>
      </c>
      <c r="C5" s="276" t="s">
        <v>425</v>
      </c>
      <c r="D5" s="276"/>
      <c r="E5" s="276"/>
      <c r="F5" s="276"/>
      <c r="G5" s="345"/>
    </row>
    <row r="6" spans="1:7" x14ac:dyDescent="0.25">
      <c r="A6" s="344"/>
      <c r="B6" s="306" t="s">
        <v>245</v>
      </c>
      <c r="C6" s="276" t="s">
        <v>426</v>
      </c>
      <c r="D6" s="298" t="s">
        <v>244</v>
      </c>
      <c r="E6" s="276"/>
      <c r="F6" s="276"/>
      <c r="G6" s="345"/>
    </row>
    <row r="7" spans="1:7" x14ac:dyDescent="0.25">
      <c r="A7" s="344"/>
      <c r="B7" s="306" t="s">
        <v>246</v>
      </c>
      <c r="C7" s="276" t="s">
        <v>253</v>
      </c>
      <c r="D7" s="298" t="s">
        <v>247</v>
      </c>
      <c r="E7" s="276"/>
      <c r="F7" s="276"/>
      <c r="G7" s="345"/>
    </row>
    <row r="8" spans="1:7" x14ac:dyDescent="0.25">
      <c r="A8" s="344"/>
      <c r="B8" s="306" t="s">
        <v>252</v>
      </c>
      <c r="C8" s="276" t="s">
        <v>251</v>
      </c>
      <c r="D8" s="298" t="s">
        <v>360</v>
      </c>
      <c r="E8" s="297"/>
      <c r="F8" s="276"/>
      <c r="G8" s="345"/>
    </row>
    <row r="9" spans="1:7" x14ac:dyDescent="0.25">
      <c r="A9" s="346"/>
      <c r="B9" s="306" t="s">
        <v>243</v>
      </c>
      <c r="C9" s="276" t="s">
        <v>255</v>
      </c>
      <c r="D9" s="299" t="s">
        <v>256</v>
      </c>
      <c r="E9" s="276"/>
      <c r="F9" s="276"/>
      <c r="G9" s="345"/>
    </row>
    <row r="10" spans="1:7" x14ac:dyDescent="0.25">
      <c r="A10" s="344"/>
      <c r="B10" s="276"/>
      <c r="C10" s="276"/>
      <c r="D10" s="276"/>
      <c r="E10" s="276"/>
      <c r="F10" s="276"/>
      <c r="G10" s="345"/>
    </row>
    <row r="11" spans="1:7" x14ac:dyDescent="0.25">
      <c r="A11" s="344"/>
      <c r="B11" s="276" t="s">
        <v>424</v>
      </c>
      <c r="C11" s="276"/>
      <c r="D11" s="276"/>
      <c r="E11" s="276"/>
      <c r="F11" s="276"/>
      <c r="G11" s="345"/>
    </row>
    <row r="12" spans="1:7" ht="15.75" thickBot="1" x14ac:dyDescent="0.3">
      <c r="A12" s="347"/>
      <c r="B12" s="348"/>
      <c r="C12" s="348"/>
      <c r="D12" s="348"/>
      <c r="E12" s="348"/>
      <c r="F12" s="348"/>
      <c r="G12" s="349"/>
    </row>
    <row r="13" spans="1:7" x14ac:dyDescent="0.25">
      <c r="A13" s="276"/>
      <c r="B13" s="276"/>
      <c r="C13" s="276"/>
      <c r="D13" s="192"/>
    </row>
    <row r="14" spans="1:7" ht="28.5" customHeight="1" x14ac:dyDescent="0.25">
      <c r="A14" s="540" t="s">
        <v>427</v>
      </c>
      <c r="B14" s="541"/>
      <c r="C14" s="541"/>
      <c r="D14" s="541"/>
      <c r="E14" s="541"/>
      <c r="F14" s="541"/>
      <c r="G14" s="542"/>
    </row>
    <row r="15" spans="1:7" ht="13.5" customHeight="1" thickBot="1" x14ac:dyDescent="0.3">
      <c r="A15" s="278"/>
      <c r="B15" s="278"/>
      <c r="C15" s="278"/>
      <c r="D15" s="192"/>
    </row>
    <row r="16" spans="1:7" ht="27.75" customHeight="1" x14ac:dyDescent="0.25">
      <c r="A16" s="350" t="s">
        <v>361</v>
      </c>
      <c r="B16" s="341"/>
      <c r="C16" s="351"/>
      <c r="D16" s="192"/>
      <c r="E16" s="355" t="s">
        <v>362</v>
      </c>
      <c r="F16" s="356"/>
      <c r="G16" s="357"/>
    </row>
    <row r="17" spans="1:8" x14ac:dyDescent="0.25">
      <c r="A17" s="352" t="s">
        <v>285</v>
      </c>
      <c r="B17" s="276"/>
      <c r="C17" s="345"/>
      <c r="E17" s="352" t="s">
        <v>308</v>
      </c>
      <c r="F17" s="292"/>
      <c r="G17" s="345"/>
    </row>
    <row r="18" spans="1:8" x14ac:dyDescent="0.25">
      <c r="A18" s="344"/>
      <c r="B18" s="538" t="s">
        <v>286</v>
      </c>
      <c r="C18" s="539"/>
      <c r="E18" s="344"/>
      <c r="F18" s="538" t="s">
        <v>299</v>
      </c>
      <c r="G18" s="539"/>
    </row>
    <row r="19" spans="1:8" x14ac:dyDescent="0.25">
      <c r="A19" s="353"/>
      <c r="B19" s="538" t="s">
        <v>287</v>
      </c>
      <c r="C19" s="539"/>
      <c r="E19" s="344"/>
      <c r="F19" s="538" t="s">
        <v>300</v>
      </c>
      <c r="G19" s="539"/>
    </row>
    <row r="20" spans="1:8" x14ac:dyDescent="0.25">
      <c r="A20" s="353"/>
      <c r="B20" s="538" t="s">
        <v>288</v>
      </c>
      <c r="C20" s="539"/>
      <c r="E20" s="344"/>
      <c r="F20" s="538" t="s">
        <v>301</v>
      </c>
      <c r="G20" s="539"/>
    </row>
    <row r="21" spans="1:8" x14ac:dyDescent="0.25">
      <c r="A21" s="353"/>
      <c r="B21" s="538" t="s">
        <v>289</v>
      </c>
      <c r="C21" s="539"/>
      <c r="E21" s="344"/>
      <c r="F21" s="538"/>
      <c r="G21" s="539"/>
    </row>
    <row r="22" spans="1:8" x14ac:dyDescent="0.25">
      <c r="A22" s="352" t="s">
        <v>291</v>
      </c>
      <c r="B22" s="277"/>
      <c r="C22" s="358"/>
      <c r="E22" s="352" t="s">
        <v>302</v>
      </c>
      <c r="F22" s="277"/>
      <c r="G22" s="358"/>
    </row>
    <row r="23" spans="1:8" x14ac:dyDescent="0.25">
      <c r="A23" s="354"/>
      <c r="B23" s="538" t="s">
        <v>292</v>
      </c>
      <c r="C23" s="539"/>
      <c r="E23" s="344"/>
      <c r="F23" s="538" t="s">
        <v>440</v>
      </c>
      <c r="G23" s="539"/>
    </row>
    <row r="24" spans="1:8" x14ac:dyDescent="0.25">
      <c r="A24" s="354"/>
      <c r="B24" s="538" t="s">
        <v>293</v>
      </c>
      <c r="C24" s="539"/>
      <c r="E24" s="344"/>
      <c r="F24" s="538" t="s">
        <v>438</v>
      </c>
      <c r="G24" s="539"/>
    </row>
    <row r="25" spans="1:8" ht="15.75" x14ac:dyDescent="0.25">
      <c r="A25" s="354"/>
      <c r="B25" s="538" t="s">
        <v>294</v>
      </c>
      <c r="C25" s="539"/>
      <c r="E25" s="359"/>
      <c r="F25" s="538" t="s">
        <v>303</v>
      </c>
      <c r="G25" s="539"/>
    </row>
    <row r="26" spans="1:8" x14ac:dyDescent="0.25">
      <c r="A26" s="352" t="s">
        <v>295</v>
      </c>
      <c r="B26" s="277"/>
      <c r="C26" s="358"/>
      <c r="E26" s="344"/>
      <c r="F26" s="538" t="s">
        <v>304</v>
      </c>
      <c r="G26" s="539"/>
    </row>
    <row r="27" spans="1:8" x14ac:dyDescent="0.25">
      <c r="A27" s="354"/>
      <c r="B27" s="538" t="s">
        <v>296</v>
      </c>
      <c r="C27" s="539"/>
      <c r="E27" s="344"/>
      <c r="F27" s="538" t="s">
        <v>305</v>
      </c>
      <c r="G27" s="539"/>
    </row>
    <row r="28" spans="1:8" x14ac:dyDescent="0.25">
      <c r="A28" s="354"/>
      <c r="B28" s="538" t="s">
        <v>297</v>
      </c>
      <c r="C28" s="539"/>
      <c r="E28" s="344"/>
      <c r="F28" s="538" t="s">
        <v>306</v>
      </c>
      <c r="G28" s="539"/>
    </row>
    <row r="29" spans="1:8" x14ac:dyDescent="0.25">
      <c r="A29" s="354"/>
      <c r="B29" s="538" t="s">
        <v>298</v>
      </c>
      <c r="C29" s="539"/>
      <c r="E29" s="344"/>
      <c r="F29" s="538" t="s">
        <v>307</v>
      </c>
      <c r="G29" s="539"/>
    </row>
    <row r="30" spans="1:8" x14ac:dyDescent="0.25">
      <c r="A30" s="354"/>
      <c r="B30" s="538" t="s">
        <v>439</v>
      </c>
      <c r="C30" s="539"/>
      <c r="E30" s="344"/>
      <c r="F30" s="543" t="s">
        <v>290</v>
      </c>
      <c r="G30" s="544"/>
    </row>
    <row r="31" spans="1:8" ht="19.5" customHeight="1" thickBot="1" x14ac:dyDescent="0.3">
      <c r="A31" s="347"/>
      <c r="B31" s="348"/>
      <c r="C31" s="349"/>
      <c r="E31" s="347"/>
      <c r="F31" s="422" t="s">
        <v>437</v>
      </c>
      <c r="G31" s="360"/>
    </row>
    <row r="32" spans="1:8" ht="15.75" thickBot="1" x14ac:dyDescent="0.3">
      <c r="A32" s="276"/>
      <c r="B32" s="276"/>
      <c r="C32" s="276"/>
      <c r="E32" s="301"/>
      <c r="F32" s="305"/>
      <c r="G32" s="305"/>
      <c r="H32" s="149"/>
    </row>
    <row r="33" spans="1:8" ht="24" customHeight="1" x14ac:dyDescent="0.25">
      <c r="A33" s="355" t="s">
        <v>398</v>
      </c>
      <c r="B33" s="356"/>
      <c r="C33" s="357"/>
      <c r="D33" s="300"/>
      <c r="E33" s="301"/>
      <c r="F33" s="302"/>
      <c r="G33" s="302"/>
      <c r="H33" s="149"/>
    </row>
    <row r="34" spans="1:8" ht="17.25" customHeight="1" x14ac:dyDescent="0.25">
      <c r="A34" s="354"/>
      <c r="B34" s="543" t="s">
        <v>399</v>
      </c>
      <c r="C34" s="544"/>
      <c r="D34" s="303"/>
      <c r="E34" s="304"/>
      <c r="F34" s="304"/>
      <c r="G34" s="304"/>
    </row>
    <row r="35" spans="1:8" ht="17.25" customHeight="1" thickBot="1" x14ac:dyDescent="0.3">
      <c r="A35" s="347"/>
      <c r="B35" s="348"/>
      <c r="C35" s="349"/>
      <c r="D35" s="265"/>
    </row>
    <row r="36" spans="1:8" ht="24.75" customHeight="1" x14ac:dyDescent="0.25">
      <c r="D36" s="270"/>
    </row>
    <row r="43" spans="1:8" ht="15" customHeight="1" x14ac:dyDescent="0.25"/>
    <row r="51" spans="5:6" ht="22.5" customHeight="1" x14ac:dyDescent="0.25">
      <c r="E51" s="545"/>
      <c r="F51" s="545"/>
    </row>
    <row r="52" spans="5:6" ht="17.25" customHeight="1" x14ac:dyDescent="0.25"/>
  </sheetData>
  <mergeCells count="27">
    <mergeCell ref="B34:C34"/>
    <mergeCell ref="E51:F51"/>
    <mergeCell ref="F28:G28"/>
    <mergeCell ref="F29:G29"/>
    <mergeCell ref="F30:G30"/>
    <mergeCell ref="B28:C28"/>
    <mergeCell ref="B29:C29"/>
    <mergeCell ref="B30:C30"/>
    <mergeCell ref="F18:G18"/>
    <mergeCell ref="F19:G19"/>
    <mergeCell ref="F20:G20"/>
    <mergeCell ref="F21:G21"/>
    <mergeCell ref="F23:G23"/>
    <mergeCell ref="F24:G24"/>
    <mergeCell ref="F25:G25"/>
    <mergeCell ref="F26:G26"/>
    <mergeCell ref="F27:G27"/>
    <mergeCell ref="A1:G1"/>
    <mergeCell ref="B23:C23"/>
    <mergeCell ref="B24:C24"/>
    <mergeCell ref="B25:C25"/>
    <mergeCell ref="B27:C27"/>
    <mergeCell ref="B20:C20"/>
    <mergeCell ref="B21:C21"/>
    <mergeCell ref="B18:C18"/>
    <mergeCell ref="B19:C19"/>
    <mergeCell ref="A14:G14"/>
  </mergeCells>
  <hyperlinks>
    <hyperlink ref="D6" r:id="rId1" xr:uid="{178EB1A2-22EF-410D-8D2F-00A9893BC5E0}"/>
    <hyperlink ref="D7" r:id="rId2" xr:uid="{0B857D63-246C-4109-A611-48FA3A082CE7}"/>
    <hyperlink ref="D8" r:id="rId3" display="connect@aauw.org," xr:uid="{8156EC33-780F-4CB0-9CE1-03382854AE20}"/>
    <hyperlink ref="D4" r:id="rId4" xr:uid="{0C75FC6F-AD89-4C2D-95AF-42838C61776E}"/>
    <hyperlink ref="B19" r:id="rId5" display="https://www.aauw-ca.org/documents/2020/05/financial-responsibilities-of-a-non-profit-board.docx" xr:uid="{48CBF97C-E8D8-4BFF-8A5E-897689E4E11F}"/>
    <hyperlink ref="B20" r:id="rId6" display="https://www.aauw-ca.org/documents/2020/05/audit-steps.pdf" xr:uid="{16526469-B93D-49CE-B97F-F0A6ABC5D5B1}"/>
    <hyperlink ref="B21" r:id="rId7" display="https://www.aauw-ca.org/documents/2020/05/2020-finance-webinar-questions-and-answers.pdf" xr:uid="{C281FE45-129D-4EB7-99F5-C79B65CB974C}"/>
    <hyperlink ref="B23" r:id="rId8" display="https://www.aauw-ca.org/documents/2020/08/ct-tr-1-filing-example-citrus-heights-american-river-branch.pdf" xr:uid="{210C7229-2823-4798-8C51-21F3A507459B}"/>
    <hyperlink ref="B24" r:id="rId9" display="https://www.aauw-ca.org/documents/2020/08/ct-tr-1-filing-example-oakdale-riverbank-escalon-branch.pdf" xr:uid="{C7CB4836-7269-4310-BDC4-74A0FE0BA9C5}"/>
    <hyperlink ref="B25" r:id="rId10" display="https://www.aauw-ca.org/documents/2020/08/rrf-1-filing-example-citrus-heights-american-river-branch.pdf" xr:uid="{C9F5BBE9-5AD9-4F93-99FA-6DBCCD7C96B9}"/>
    <hyperlink ref="B27" r:id="rId11" display="https://www.aauw-ca.org/documents/2020/08/non-profit-raffle-report-example-citrus-heights-american-river-branch.pdf" xr:uid="{2C43E48C-6C1D-4063-A72B-5305BAAD60C1}"/>
    <hyperlink ref="B28" r:id="rId12" display="https://www.aauw-ca.org/documents/2019/09/branch-assessments-and-how-they-are-calculated.pdf" xr:uid="{E9F5119B-10CC-41C8-A0EB-ABED989AD848}"/>
    <hyperlink ref="B29" r:id="rId13" display="https://www.aauw-ca.org/documents/2017/08/branch-liability-qa.pdf" xr:uid="{432CE28F-66C4-49E2-A4CB-EE53D40E0BBD}"/>
    <hyperlink ref="B30" r:id="rId14" display="https://www.aauw-ca.org/documents/2019/01/certificate-of-insurance.doc" xr:uid="{80ABB118-4D50-4CBF-B7E3-AE2DB753ADB1}"/>
    <hyperlink ref="F18" r:id="rId15" display="https://www.aauw.org/resources/member/governance-tools/state-branch/" xr:uid="{A18DA487-BC06-4998-B34F-3C109FD0CB77}"/>
    <hyperlink ref="F19" r:id="rId16" display="https://www.aauw-ca.org/documents/2020/05/aauw-finance-toolkit.pdf" xr:uid="{FB4D6DAA-439A-4EFE-A6E1-662BB1CCD25A}"/>
    <hyperlink ref="F20" r:id="rId17" display="https://www.aauw-ca.org/documents/2020/05/records-and-reviews-from-national-finance-toolkit.pdf" xr:uid="{EC01229B-D63B-4394-A9C9-EB100DAEF6A8}"/>
    <hyperlink ref="B18" r:id="rId18" xr:uid="{E92B4C45-928E-4001-86D5-36E356BA5DC5}"/>
    <hyperlink ref="F23" r:id="rId19" display="https://www.aauw-ca.org/documents/2017/07/aauw-glossary-terms.pdf" xr:uid="{C017D613-FA69-486C-8B47-691F3243CDC7}"/>
    <hyperlink ref="F24" r:id="rId20" display="https://aauw-ca.org/certificate-templates/" xr:uid="{E7255BA9-6049-4EC5-8C3B-6063F88094B4}"/>
    <hyperlink ref="F25" r:id="rId21" display="https://aauw-ca.org/wp-content/uploads/2016/10/Fundraising_Guidelines_AAUW_Policy_501.pdf" xr:uid="{5120E1FA-4EDF-498E-920F-6056B1DD3ACE}"/>
    <hyperlink ref="F26" r:id="rId22" display="https://aauw-ca.org/wp-content/uploads/2016/10/Branch_fundraising_ideas.pdf" xr:uid="{97E215EB-B180-4140-9444-EC1FC044E936}"/>
    <hyperlink ref="F27" r:id="rId23" display="https://aauw-ca.org/wp-content/uploads/2016/10/Donor-Bill-of-Rights.pdf" xr:uid="{1E7E989E-42A7-409F-B245-489573821C1A}"/>
    <hyperlink ref="F28" r:id="rId24" display="https://aauw-ca.org/wp-content/uploads/2016/10/Events-with-Ticket-Sales.pdf" xr:uid="{36899121-D6F9-4621-9DA1-147F95C53CE8}"/>
    <hyperlink ref="F29" r:id="rId25" display="https://aauw-ca.org/wp-content/uploads/2016/10/Auctions-Deductions.pdf" xr:uid="{1A5005C4-1958-4E97-A034-2189559B7BAE}"/>
    <hyperlink ref="F30" r:id="rId26" display="https://www.aauw-ca.org/documents/2016/10/branch-financial-tax-information.pdf/" xr:uid="{7980A192-C8F3-43DA-96A0-4EEA218D3008}"/>
    <hyperlink ref="F31" r:id="rId27" display="https://www.aauw.org/resources/member/contribution-report-form/" xr:uid="{F41EF5F1-9336-47C1-9FDA-9AF833B361E5}"/>
    <hyperlink ref="F30:G30" r:id="rId28" display="Branch Financial and Tax Information" xr:uid="{FDE27270-D632-41BC-A378-7B533550C340}"/>
  </hyperlinks>
  <printOptions horizontalCentered="1"/>
  <pageMargins left="0.25" right="0.25" top="0.5" bottom="0.5" header="0.3" footer="0.3"/>
  <pageSetup scale="94" orientation="landscape" r:id="rId29"/>
  <drawing r:id="rId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5623-303E-4B50-B03C-43BBEC4B66F4}">
  <sheetPr>
    <pageSetUpPr fitToPage="1"/>
  </sheetPr>
  <dimension ref="A1:N38"/>
  <sheetViews>
    <sheetView zoomScale="93" zoomScaleNormal="93" workbookViewId="0">
      <selection activeCell="A33" sqref="A33:C35"/>
    </sheetView>
  </sheetViews>
  <sheetFormatPr defaultRowHeight="15" x14ac:dyDescent="0.25"/>
  <cols>
    <col min="1" max="1" width="4.140625" customWidth="1"/>
    <col min="2" max="2" width="4.42578125" customWidth="1"/>
    <col min="3" max="3" width="28.85546875" customWidth="1"/>
    <col min="4" max="4" width="11.5703125" style="1" bestFit="1" customWidth="1"/>
    <col min="5" max="5" width="12.5703125" style="1" customWidth="1"/>
    <col min="6" max="6" width="9.7109375" customWidth="1"/>
    <col min="7" max="7" width="3.85546875" customWidth="1"/>
    <col min="8" max="8" width="4.140625" customWidth="1"/>
    <col min="9" max="9" width="31.42578125" customWidth="1"/>
    <col min="10" max="10" width="12.7109375" style="1" customWidth="1"/>
    <col min="11" max="11" width="6.85546875" style="1" customWidth="1"/>
    <col min="12" max="12" width="41.5703125" style="1" customWidth="1"/>
    <col min="13" max="13" width="10.5703125" bestFit="1" customWidth="1"/>
    <col min="14" max="14" width="11.5703125" bestFit="1" customWidth="1"/>
    <col min="15" max="15" width="5.28515625" customWidth="1"/>
  </cols>
  <sheetData>
    <row r="1" spans="1:14" ht="45.75" customHeight="1" x14ac:dyDescent="0.25">
      <c r="A1" s="460" t="s">
        <v>347</v>
      </c>
      <c r="B1" s="461"/>
      <c r="C1" s="461"/>
      <c r="D1" s="461"/>
      <c r="E1" s="461"/>
      <c r="F1" s="461"/>
      <c r="G1" s="461"/>
      <c r="H1" s="461"/>
      <c r="I1" s="461"/>
      <c r="J1" s="461"/>
      <c r="K1" s="461"/>
      <c r="L1" s="462"/>
      <c r="N1" s="217"/>
    </row>
    <row r="2" spans="1:14" ht="15.75" x14ac:dyDescent="0.25">
      <c r="A2" s="457" t="s">
        <v>40</v>
      </c>
      <c r="B2" s="458"/>
      <c r="C2" s="458"/>
      <c r="D2" s="458"/>
      <c r="E2" s="193"/>
      <c r="G2" s="457" t="s">
        <v>0</v>
      </c>
      <c r="H2" s="458"/>
      <c r="I2" s="458"/>
      <c r="J2" s="459"/>
      <c r="K2" s="28"/>
      <c r="L2" s="28"/>
    </row>
    <row r="3" spans="1:14" x14ac:dyDescent="0.25">
      <c r="A3" s="12"/>
      <c r="B3" s="13"/>
      <c r="C3" s="13"/>
      <c r="D3" s="22" t="s">
        <v>33</v>
      </c>
      <c r="E3" s="23" t="s">
        <v>43</v>
      </c>
      <c r="G3" s="12"/>
      <c r="H3" s="13"/>
      <c r="I3" s="13"/>
      <c r="J3" s="23" t="s">
        <v>42</v>
      </c>
      <c r="K3"/>
      <c r="L3"/>
    </row>
    <row r="4" spans="1:14" x14ac:dyDescent="0.25">
      <c r="A4" s="5" t="s">
        <v>22</v>
      </c>
      <c r="B4" s="6"/>
      <c r="C4" s="6"/>
      <c r="D4" s="7"/>
      <c r="E4" s="8"/>
      <c r="G4" s="20" t="s">
        <v>6</v>
      </c>
      <c r="H4" s="10"/>
      <c r="I4" s="10"/>
      <c r="J4" s="11"/>
      <c r="K4"/>
      <c r="L4"/>
    </row>
    <row r="5" spans="1:14" x14ac:dyDescent="0.25">
      <c r="A5" s="20"/>
      <c r="B5" s="133" t="s">
        <v>224</v>
      </c>
      <c r="C5" s="10"/>
      <c r="D5" s="3"/>
      <c r="E5" s="11"/>
      <c r="G5" s="9"/>
      <c r="H5" s="10" t="s">
        <v>23</v>
      </c>
      <c r="I5" s="10"/>
      <c r="J5" s="11"/>
      <c r="K5"/>
      <c r="L5"/>
    </row>
    <row r="6" spans="1:14" x14ac:dyDescent="0.25">
      <c r="A6" s="9"/>
      <c r="B6" s="10" t="s">
        <v>1</v>
      </c>
      <c r="C6" s="10"/>
      <c r="D6" s="3">
        <v>0</v>
      </c>
      <c r="E6" s="11">
        <v>3480</v>
      </c>
      <c r="G6" s="9"/>
      <c r="H6" s="10"/>
      <c r="I6" s="10" t="s">
        <v>7</v>
      </c>
      <c r="J6" s="11">
        <v>8000</v>
      </c>
      <c r="K6"/>
      <c r="L6"/>
    </row>
    <row r="7" spans="1:14" x14ac:dyDescent="0.25">
      <c r="A7" s="9"/>
      <c r="B7" s="10" t="s">
        <v>36</v>
      </c>
      <c r="C7" s="10"/>
      <c r="D7" s="3">
        <v>0</v>
      </c>
      <c r="E7" s="11">
        <v>3200</v>
      </c>
      <c r="G7" s="9"/>
      <c r="H7" s="10"/>
      <c r="I7" s="10" t="s">
        <v>8</v>
      </c>
      <c r="J7" s="21">
        <v>4500</v>
      </c>
      <c r="K7"/>
      <c r="L7"/>
    </row>
    <row r="8" spans="1:14" x14ac:dyDescent="0.25">
      <c r="A8" s="9"/>
      <c r="B8" s="10" t="s">
        <v>3</v>
      </c>
      <c r="C8" s="10"/>
      <c r="D8" s="2">
        <v>0</v>
      </c>
      <c r="E8" s="21">
        <v>1200</v>
      </c>
      <c r="G8" s="9"/>
      <c r="H8" s="10"/>
      <c r="I8" s="10"/>
      <c r="J8" s="11">
        <f>SUM(J6:J7)</f>
        <v>12500</v>
      </c>
      <c r="K8"/>
      <c r="L8"/>
    </row>
    <row r="9" spans="1:14" x14ac:dyDescent="0.25">
      <c r="A9" s="9"/>
      <c r="B9" s="10"/>
      <c r="C9" s="10"/>
      <c r="D9" s="3">
        <f>SUM(D6:D8)</f>
        <v>0</v>
      </c>
      <c r="E9" s="11">
        <f>SUM(E6:E8)</f>
        <v>7880</v>
      </c>
      <c r="G9" s="9"/>
      <c r="H9" s="10" t="s">
        <v>24</v>
      </c>
      <c r="I9" s="10"/>
      <c r="J9" s="11"/>
      <c r="K9"/>
      <c r="L9"/>
    </row>
    <row r="10" spans="1:14" x14ac:dyDescent="0.25">
      <c r="A10" s="9"/>
      <c r="B10" s="125" t="s">
        <v>225</v>
      </c>
      <c r="C10" s="10"/>
      <c r="D10" s="3"/>
      <c r="E10" s="11"/>
      <c r="G10" s="9"/>
      <c r="H10" s="10"/>
      <c r="I10" s="10" t="s">
        <v>25</v>
      </c>
      <c r="J10" s="21">
        <v>1500</v>
      </c>
      <c r="K10"/>
      <c r="L10"/>
    </row>
    <row r="11" spans="1:14" x14ac:dyDescent="0.25">
      <c r="A11" s="9"/>
      <c r="B11" s="10" t="s">
        <v>2</v>
      </c>
      <c r="C11" s="10"/>
      <c r="D11" s="3"/>
      <c r="E11" s="11"/>
      <c r="G11" s="12"/>
      <c r="H11" s="13"/>
      <c r="I11" s="14" t="s">
        <v>29</v>
      </c>
      <c r="J11" s="16">
        <f>J8+J10</f>
        <v>14000</v>
      </c>
      <c r="K11"/>
      <c r="L11"/>
    </row>
    <row r="12" spans="1:14" x14ac:dyDescent="0.25">
      <c r="A12" s="9"/>
      <c r="B12" s="10"/>
      <c r="C12" s="10" t="s">
        <v>32</v>
      </c>
      <c r="D12" s="3">
        <v>0</v>
      </c>
      <c r="E12" s="11">
        <v>10000</v>
      </c>
      <c r="G12" s="9"/>
      <c r="H12" s="10"/>
      <c r="I12" s="10"/>
      <c r="J12" s="11"/>
      <c r="K12"/>
      <c r="L12"/>
    </row>
    <row r="13" spans="1:14" x14ac:dyDescent="0.25">
      <c r="A13" s="9"/>
      <c r="B13" s="10"/>
      <c r="C13" s="10" t="s">
        <v>15</v>
      </c>
      <c r="D13" s="3">
        <v>0</v>
      </c>
      <c r="E13" s="11">
        <v>2300</v>
      </c>
      <c r="G13" s="5" t="s">
        <v>9</v>
      </c>
      <c r="H13" s="6"/>
      <c r="I13" s="6"/>
      <c r="J13" s="8"/>
      <c r="K13"/>
      <c r="L13"/>
    </row>
    <row r="14" spans="1:14" x14ac:dyDescent="0.25">
      <c r="A14" s="9"/>
      <c r="B14" s="10"/>
      <c r="C14" s="10" t="s">
        <v>378</v>
      </c>
      <c r="D14" s="2">
        <v>0</v>
      </c>
      <c r="E14" s="21">
        <v>700</v>
      </c>
      <c r="G14" s="9"/>
      <c r="H14" s="10" t="s">
        <v>26</v>
      </c>
      <c r="I14" s="10"/>
      <c r="J14" s="11"/>
      <c r="K14"/>
      <c r="L14"/>
    </row>
    <row r="15" spans="1:14" x14ac:dyDescent="0.25">
      <c r="A15" s="9"/>
      <c r="B15" s="10"/>
      <c r="C15" s="10"/>
      <c r="D15" s="3">
        <f>SUM(D12:D14)</f>
        <v>0</v>
      </c>
      <c r="E15" s="11">
        <f>SUM(E12:E14)</f>
        <v>13000</v>
      </c>
      <c r="G15" s="9"/>
      <c r="H15" s="10"/>
      <c r="I15" s="10" t="s">
        <v>10</v>
      </c>
      <c r="J15" s="11">
        <v>0</v>
      </c>
      <c r="K15"/>
      <c r="L15"/>
    </row>
    <row r="16" spans="1:14" x14ac:dyDescent="0.25">
      <c r="A16" s="9"/>
      <c r="B16" s="10"/>
      <c r="C16" s="10"/>
      <c r="D16" s="3"/>
      <c r="E16" s="11"/>
      <c r="F16" s="10"/>
      <c r="G16" s="9"/>
      <c r="H16" s="10"/>
      <c r="I16" s="10" t="s">
        <v>11</v>
      </c>
      <c r="J16" s="11">
        <v>0</v>
      </c>
      <c r="K16"/>
      <c r="L16"/>
    </row>
    <row r="17" spans="1:12" x14ac:dyDescent="0.25">
      <c r="A17" s="12"/>
      <c r="B17" s="13"/>
      <c r="C17" s="14" t="s">
        <v>38</v>
      </c>
      <c r="D17" s="15">
        <f>D15+D9</f>
        <v>0</v>
      </c>
      <c r="E17" s="16">
        <f>E15+E9</f>
        <v>20880</v>
      </c>
      <c r="G17" s="9"/>
      <c r="H17" s="10"/>
      <c r="I17" s="10" t="s">
        <v>18</v>
      </c>
      <c r="J17" s="11">
        <v>0</v>
      </c>
      <c r="K17"/>
      <c r="L17"/>
    </row>
    <row r="18" spans="1:12" x14ac:dyDescent="0.25">
      <c r="E18" s="32"/>
      <c r="G18" s="9"/>
      <c r="H18" s="10" t="s">
        <v>27</v>
      </c>
      <c r="I18" s="10"/>
      <c r="J18" s="11"/>
      <c r="K18"/>
      <c r="L18"/>
    </row>
    <row r="19" spans="1:12" x14ac:dyDescent="0.25">
      <c r="A19" s="102" t="s">
        <v>191</v>
      </c>
      <c r="B19" s="6"/>
      <c r="C19" s="6"/>
      <c r="D19" s="7"/>
      <c r="E19" s="11"/>
      <c r="G19" s="9"/>
      <c r="H19" s="10"/>
      <c r="I19" s="10" t="s">
        <v>17</v>
      </c>
      <c r="J19" s="21">
        <v>2000</v>
      </c>
      <c r="K19"/>
      <c r="L19"/>
    </row>
    <row r="20" spans="1:12" x14ac:dyDescent="0.25">
      <c r="A20" s="134"/>
      <c r="B20" s="133" t="s">
        <v>220</v>
      </c>
      <c r="C20" s="10"/>
      <c r="D20" s="3"/>
      <c r="E20" s="11"/>
      <c r="G20" s="9"/>
      <c r="H20" s="10"/>
      <c r="I20" s="17" t="s">
        <v>30</v>
      </c>
      <c r="J20" s="19">
        <f>SUM(J15:J19)</f>
        <v>2000</v>
      </c>
      <c r="K20"/>
      <c r="L20"/>
    </row>
    <row r="21" spans="1:12" x14ac:dyDescent="0.25">
      <c r="A21" s="9"/>
      <c r="B21" s="10" t="s">
        <v>37</v>
      </c>
      <c r="C21" s="10"/>
      <c r="D21" s="3">
        <v>0</v>
      </c>
      <c r="E21" s="11">
        <v>2500</v>
      </c>
      <c r="G21" s="20" t="s">
        <v>13</v>
      </c>
      <c r="H21" s="10"/>
      <c r="I21" s="10"/>
      <c r="J21" s="11"/>
      <c r="K21"/>
      <c r="L21"/>
    </row>
    <row r="22" spans="1:12" x14ac:dyDescent="0.25">
      <c r="A22" s="9"/>
      <c r="B22" s="10" t="s">
        <v>4</v>
      </c>
      <c r="C22" s="10"/>
      <c r="D22" s="3">
        <v>0</v>
      </c>
      <c r="E22" s="11">
        <v>200</v>
      </c>
      <c r="G22" s="9"/>
      <c r="H22" s="10" t="s">
        <v>19</v>
      </c>
      <c r="I22" s="10"/>
      <c r="J22" s="11"/>
      <c r="K22"/>
      <c r="L22"/>
    </row>
    <row r="23" spans="1:12" x14ac:dyDescent="0.25">
      <c r="A23" s="9"/>
      <c r="B23" s="10" t="s">
        <v>5</v>
      </c>
      <c r="C23" s="10"/>
      <c r="D23" s="2">
        <v>0</v>
      </c>
      <c r="E23" s="21">
        <v>450</v>
      </c>
      <c r="G23" s="9"/>
      <c r="H23" s="10"/>
      <c r="I23" s="10" t="s">
        <v>14</v>
      </c>
      <c r="J23" s="11">
        <v>500</v>
      </c>
      <c r="K23"/>
      <c r="L23"/>
    </row>
    <row r="24" spans="1:12" x14ac:dyDescent="0.25">
      <c r="A24" s="9"/>
      <c r="B24" s="10"/>
      <c r="C24" s="10"/>
      <c r="D24" s="3">
        <f>SUM(D21:D23)</f>
        <v>0</v>
      </c>
      <c r="E24" s="11">
        <f>SUM(E21:E23)</f>
        <v>3150</v>
      </c>
      <c r="G24" s="9"/>
      <c r="H24" s="10"/>
      <c r="I24" s="10" t="s">
        <v>15</v>
      </c>
      <c r="J24" s="11">
        <v>0</v>
      </c>
      <c r="K24"/>
      <c r="L24"/>
    </row>
    <row r="25" spans="1:12" x14ac:dyDescent="0.25">
      <c r="A25" s="9"/>
      <c r="B25" s="125" t="s">
        <v>221</v>
      </c>
      <c r="C25" s="10"/>
      <c r="D25" s="3"/>
      <c r="E25" s="11"/>
      <c r="F25" s="10"/>
      <c r="G25" s="9"/>
      <c r="H25" s="10"/>
      <c r="I25" s="10" t="s">
        <v>16</v>
      </c>
      <c r="J25" s="21">
        <v>0</v>
      </c>
      <c r="K25" s="4"/>
      <c r="L25"/>
    </row>
    <row r="26" spans="1:12" x14ac:dyDescent="0.25">
      <c r="A26" s="9"/>
      <c r="B26" s="43" t="s">
        <v>72</v>
      </c>
      <c r="C26" s="10"/>
      <c r="D26" s="3"/>
      <c r="E26" s="11"/>
      <c r="G26" s="9"/>
      <c r="H26" s="10"/>
      <c r="I26" s="10"/>
      <c r="J26" s="11">
        <f>SUM(J23:J25)</f>
        <v>500</v>
      </c>
      <c r="K26" s="4"/>
      <c r="L26"/>
    </row>
    <row r="27" spans="1:12" x14ac:dyDescent="0.25">
      <c r="A27" s="9"/>
      <c r="B27" s="10"/>
      <c r="C27" s="10" t="s">
        <v>32</v>
      </c>
      <c r="D27" s="3">
        <v>0</v>
      </c>
      <c r="E27" s="11">
        <v>500</v>
      </c>
      <c r="G27" s="9"/>
      <c r="H27" s="10" t="s">
        <v>20</v>
      </c>
      <c r="I27" s="10"/>
      <c r="J27" s="11"/>
      <c r="K27"/>
      <c r="L27"/>
    </row>
    <row r="28" spans="1:12" x14ac:dyDescent="0.25">
      <c r="A28" s="9"/>
      <c r="B28" s="10"/>
      <c r="C28" s="10" t="s">
        <v>15</v>
      </c>
      <c r="D28" s="3">
        <v>0</v>
      </c>
      <c r="E28" s="11">
        <v>270</v>
      </c>
      <c r="F28" s="10"/>
      <c r="G28" s="9"/>
      <c r="H28" s="10"/>
      <c r="I28" s="10" t="s">
        <v>28</v>
      </c>
      <c r="J28" s="21">
        <v>11500</v>
      </c>
      <c r="K28" s="52"/>
    </row>
    <row r="29" spans="1:12" x14ac:dyDescent="0.25">
      <c r="A29" s="9"/>
      <c r="B29" s="10"/>
      <c r="C29" s="10" t="s">
        <v>377</v>
      </c>
      <c r="D29" s="3">
        <v>0</v>
      </c>
      <c r="E29" s="11">
        <v>30</v>
      </c>
      <c r="F29" s="10"/>
      <c r="G29" s="9"/>
      <c r="H29" s="10"/>
      <c r="I29" s="17" t="s">
        <v>31</v>
      </c>
      <c r="J29" s="19">
        <f>J28+J26</f>
        <v>12000</v>
      </c>
      <c r="K29" s="52"/>
    </row>
    <row r="30" spans="1:12" x14ac:dyDescent="0.25">
      <c r="A30" s="9"/>
      <c r="B30" s="10" t="s">
        <v>35</v>
      </c>
      <c r="C30" s="10"/>
      <c r="D30" s="3"/>
      <c r="E30" s="11"/>
      <c r="G30" s="9"/>
      <c r="H30" s="10"/>
      <c r="I30" s="10"/>
      <c r="J30" s="11"/>
      <c r="K30" s="4"/>
      <c r="L30"/>
    </row>
    <row r="31" spans="1:12" x14ac:dyDescent="0.25">
      <c r="A31" s="9"/>
      <c r="B31" s="10"/>
      <c r="C31" s="10" t="s">
        <v>32</v>
      </c>
      <c r="D31" s="3">
        <v>0</v>
      </c>
      <c r="E31" s="11">
        <v>9500</v>
      </c>
      <c r="G31" s="12"/>
      <c r="H31" s="13"/>
      <c r="I31" s="14" t="s">
        <v>39</v>
      </c>
      <c r="J31" s="16">
        <f>J29+J20</f>
        <v>14000</v>
      </c>
      <c r="K31"/>
      <c r="L31"/>
    </row>
    <row r="32" spans="1:12" x14ac:dyDescent="0.25">
      <c r="A32" s="9"/>
      <c r="B32" s="10"/>
      <c r="C32" s="10" t="s">
        <v>15</v>
      </c>
      <c r="D32" s="2">
        <v>0</v>
      </c>
      <c r="E32" s="21">
        <v>2200</v>
      </c>
      <c r="K32"/>
      <c r="L32"/>
    </row>
    <row r="33" spans="1:12" x14ac:dyDescent="0.25">
      <c r="A33" s="9"/>
      <c r="B33" s="10"/>
      <c r="C33" s="10"/>
      <c r="D33" s="3">
        <f>SUM(D31:D32)</f>
        <v>0</v>
      </c>
      <c r="E33" s="11">
        <f>SUM(E27:E32)</f>
        <v>12500</v>
      </c>
      <c r="K33"/>
      <c r="L33"/>
    </row>
    <row r="34" spans="1:12" x14ac:dyDescent="0.25">
      <c r="A34" s="9"/>
      <c r="B34" s="10"/>
      <c r="C34" s="10"/>
      <c r="D34" s="3"/>
      <c r="E34" s="11"/>
      <c r="K34"/>
      <c r="L34"/>
    </row>
    <row r="35" spans="1:12" x14ac:dyDescent="0.25">
      <c r="A35" s="12"/>
      <c r="B35" s="13"/>
      <c r="C35" s="103" t="s">
        <v>181</v>
      </c>
      <c r="D35" s="15">
        <f>D33+D24</f>
        <v>0</v>
      </c>
      <c r="E35" s="16">
        <f>E33+E24</f>
        <v>15650</v>
      </c>
    </row>
    <row r="36" spans="1:12" x14ac:dyDescent="0.25">
      <c r="D36" s="3"/>
      <c r="E36" s="2"/>
    </row>
    <row r="37" spans="1:12" x14ac:dyDescent="0.25">
      <c r="A37" s="24"/>
      <c r="B37" s="25"/>
      <c r="C37" s="104" t="s">
        <v>321</v>
      </c>
      <c r="D37" s="29">
        <f>D17-D35</f>
        <v>0</v>
      </c>
      <c r="E37" s="27">
        <f>E17-E35</f>
        <v>5230</v>
      </c>
    </row>
    <row r="38" spans="1:12" x14ac:dyDescent="0.25">
      <c r="D38" s="3"/>
    </row>
  </sheetData>
  <mergeCells count="3">
    <mergeCell ref="A2:D2"/>
    <mergeCell ref="G2:J2"/>
    <mergeCell ref="A1:L1"/>
  </mergeCells>
  <printOptions horizontalCentered="1"/>
  <pageMargins left="0.25" right="0.25" top="0.5" bottom="0.5" header="0.3" footer="0.3"/>
  <pageSetup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03FBB-93B0-42D4-8720-F9C41FE51A51}">
  <sheetPr>
    <pageSetUpPr fitToPage="1"/>
  </sheetPr>
  <dimension ref="A1:P39"/>
  <sheetViews>
    <sheetView zoomScale="96" zoomScaleNormal="96" workbookViewId="0">
      <selection activeCell="N33" sqref="N33"/>
    </sheetView>
  </sheetViews>
  <sheetFormatPr defaultRowHeight="15" x14ac:dyDescent="0.25"/>
  <cols>
    <col min="1" max="1" width="3.140625" customWidth="1"/>
    <col min="2" max="2" width="2.85546875" customWidth="1"/>
    <col min="3" max="3" width="26" customWidth="1"/>
    <col min="4" max="4" width="9.85546875" style="1" customWidth="1"/>
    <col min="5" max="5" width="11.5703125" style="1" customWidth="1"/>
    <col min="6" max="6" width="11.140625" style="1" customWidth="1"/>
    <col min="7" max="8" width="3.28515625" customWidth="1"/>
    <col min="9" max="9" width="24.5703125" customWidth="1"/>
    <col min="10" max="10" width="11.85546875" style="1" customWidth="1"/>
    <col min="11" max="12" width="11.42578125" style="1" customWidth="1"/>
    <col min="13" max="13" width="2.140625" customWidth="1"/>
    <col min="14" max="14" width="46.140625" customWidth="1"/>
  </cols>
  <sheetData>
    <row r="1" spans="1:16" ht="45.75" customHeight="1" x14ac:dyDescent="0.25">
      <c r="A1" s="460" t="s">
        <v>348</v>
      </c>
      <c r="B1" s="461"/>
      <c r="C1" s="461"/>
      <c r="D1" s="461"/>
      <c r="E1" s="461"/>
      <c r="F1" s="461"/>
      <c r="G1" s="461"/>
      <c r="H1" s="461"/>
      <c r="I1" s="461"/>
      <c r="J1" s="461"/>
      <c r="K1" s="461"/>
      <c r="L1" s="461"/>
      <c r="M1" s="461"/>
      <c r="N1" s="462"/>
    </row>
    <row r="2" spans="1:16" ht="15.75" x14ac:dyDescent="0.25">
      <c r="A2" s="457" t="s">
        <v>40</v>
      </c>
      <c r="B2" s="458"/>
      <c r="C2" s="458"/>
      <c r="D2" s="458"/>
      <c r="E2" s="459"/>
      <c r="G2" s="457" t="s">
        <v>0</v>
      </c>
      <c r="H2" s="458"/>
      <c r="I2" s="458"/>
      <c r="J2" s="458"/>
      <c r="K2" s="459"/>
    </row>
    <row r="3" spans="1:16" x14ac:dyDescent="0.25">
      <c r="A3" s="12"/>
      <c r="B3" s="13"/>
      <c r="C3" s="13"/>
      <c r="D3" s="22" t="s">
        <v>33</v>
      </c>
      <c r="E3" s="23" t="s">
        <v>50</v>
      </c>
      <c r="F3" s="58"/>
      <c r="G3" s="12"/>
      <c r="H3" s="13"/>
      <c r="I3" s="13"/>
      <c r="J3" s="22" t="s">
        <v>42</v>
      </c>
      <c r="K3" s="22" t="s">
        <v>50</v>
      </c>
      <c r="L3" s="58"/>
      <c r="N3" s="463" t="s">
        <v>75</v>
      </c>
    </row>
    <row r="4" spans="1:16" x14ac:dyDescent="0.25">
      <c r="A4" s="5" t="s">
        <v>22</v>
      </c>
      <c r="B4" s="6"/>
      <c r="C4" s="6"/>
      <c r="D4" s="7"/>
      <c r="E4" s="8"/>
      <c r="G4" s="20" t="s">
        <v>6</v>
      </c>
      <c r="H4" s="10"/>
      <c r="I4" s="10"/>
      <c r="J4" s="3"/>
      <c r="K4" s="3"/>
      <c r="L4" s="58"/>
      <c r="N4" s="463"/>
    </row>
    <row r="5" spans="1:16" x14ac:dyDescent="0.25">
      <c r="A5" s="20"/>
      <c r="B5" s="133" t="s">
        <v>224</v>
      </c>
      <c r="C5" s="10"/>
      <c r="D5" s="3"/>
      <c r="E5" s="11"/>
      <c r="G5" s="9"/>
      <c r="H5" s="10" t="s">
        <v>23</v>
      </c>
      <c r="I5" s="10"/>
      <c r="J5" s="3"/>
      <c r="K5" s="3"/>
      <c r="L5" s="58"/>
      <c r="M5">
        <v>1</v>
      </c>
      <c r="N5" s="39" t="s">
        <v>44</v>
      </c>
      <c r="O5" s="52"/>
      <c r="P5" s="52"/>
    </row>
    <row r="6" spans="1:16" x14ac:dyDescent="0.25">
      <c r="A6" s="9"/>
      <c r="B6" s="35" t="s">
        <v>1</v>
      </c>
      <c r="C6" s="35"/>
      <c r="D6" s="36">
        <v>0</v>
      </c>
      <c r="E6" s="42">
        <f>F6</f>
        <v>2000</v>
      </c>
      <c r="F6" s="38">
        <v>2000</v>
      </c>
      <c r="G6" s="9"/>
      <c r="H6" s="10"/>
      <c r="I6" s="10" t="s">
        <v>7</v>
      </c>
      <c r="J6" s="3">
        <v>8000</v>
      </c>
      <c r="K6" s="3">
        <v>8000</v>
      </c>
      <c r="L6" s="58"/>
      <c r="M6">
        <v>2</v>
      </c>
      <c r="N6" s="40" t="s">
        <v>45</v>
      </c>
      <c r="O6" s="52"/>
      <c r="P6" s="52"/>
    </row>
    <row r="7" spans="1:16" x14ac:dyDescent="0.25">
      <c r="A7" s="9"/>
      <c r="B7" s="10" t="s">
        <v>36</v>
      </c>
      <c r="C7" s="10"/>
      <c r="D7" s="3">
        <v>0</v>
      </c>
      <c r="E7" s="11">
        <v>0</v>
      </c>
      <c r="G7" s="9"/>
      <c r="H7" s="10"/>
      <c r="I7" s="10" t="s">
        <v>8</v>
      </c>
      <c r="J7" s="2">
        <v>4500</v>
      </c>
      <c r="K7" s="21">
        <v>4500</v>
      </c>
      <c r="L7" s="58"/>
      <c r="M7" s="52"/>
      <c r="N7" s="52"/>
      <c r="O7" s="52"/>
      <c r="P7" s="52"/>
    </row>
    <row r="8" spans="1:16" x14ac:dyDescent="0.25">
      <c r="A8" s="9"/>
      <c r="B8" s="10" t="s">
        <v>3</v>
      </c>
      <c r="C8" s="10"/>
      <c r="D8" s="2">
        <v>0</v>
      </c>
      <c r="E8" s="21">
        <v>0</v>
      </c>
      <c r="G8" s="9"/>
      <c r="H8" s="10"/>
      <c r="I8" s="10"/>
      <c r="J8" s="3">
        <f>SUM(J6:J7)</f>
        <v>12500</v>
      </c>
      <c r="K8" s="3">
        <f>SUM(K6:K7)</f>
        <v>12500</v>
      </c>
      <c r="L8" s="58"/>
      <c r="N8" s="463" t="s">
        <v>315</v>
      </c>
      <c r="O8" s="52"/>
      <c r="P8" s="52"/>
    </row>
    <row r="9" spans="1:16" x14ac:dyDescent="0.25">
      <c r="A9" s="9"/>
      <c r="B9" s="10"/>
      <c r="C9" s="10"/>
      <c r="D9" s="3">
        <f>SUM(D6:D8)</f>
        <v>0</v>
      </c>
      <c r="E9" s="11">
        <f>SUM(E6:E8)</f>
        <v>2000</v>
      </c>
      <c r="G9" s="9"/>
      <c r="H9" s="10" t="s">
        <v>24</v>
      </c>
      <c r="I9" s="10"/>
      <c r="J9" s="3"/>
      <c r="K9" s="3"/>
      <c r="L9" s="58"/>
      <c r="N9" s="463"/>
      <c r="O9" s="52"/>
      <c r="P9" s="52"/>
    </row>
    <row r="10" spans="1:16" x14ac:dyDescent="0.25">
      <c r="A10" s="9"/>
      <c r="B10" s="133" t="s">
        <v>226</v>
      </c>
      <c r="C10" s="10"/>
      <c r="D10" s="3"/>
      <c r="E10" s="11"/>
      <c r="G10" s="9"/>
      <c r="H10" s="10"/>
      <c r="I10" s="10" t="s">
        <v>25</v>
      </c>
      <c r="J10" s="2">
        <v>1500</v>
      </c>
      <c r="K10" s="21">
        <v>1500</v>
      </c>
      <c r="L10" s="58"/>
      <c r="M10">
        <v>3</v>
      </c>
      <c r="N10" s="106" t="s">
        <v>192</v>
      </c>
    </row>
    <row r="11" spans="1:16" x14ac:dyDescent="0.25">
      <c r="A11" s="9"/>
      <c r="B11" s="10" t="s">
        <v>2</v>
      </c>
      <c r="C11" s="10"/>
      <c r="D11" s="3"/>
      <c r="E11" s="11"/>
      <c r="G11" s="12"/>
      <c r="H11" s="13"/>
      <c r="I11" s="14" t="s">
        <v>29</v>
      </c>
      <c r="J11" s="15">
        <f>J10+J8</f>
        <v>14000</v>
      </c>
      <c r="K11" s="15">
        <f>K10+K8</f>
        <v>14000</v>
      </c>
      <c r="L11" s="58"/>
      <c r="M11">
        <v>4</v>
      </c>
      <c r="N11" s="56" t="s">
        <v>52</v>
      </c>
    </row>
    <row r="12" spans="1:16" x14ac:dyDescent="0.25">
      <c r="A12" s="9"/>
      <c r="B12" s="10"/>
      <c r="C12" s="10" t="s">
        <v>32</v>
      </c>
      <c r="D12" s="3">
        <v>0</v>
      </c>
      <c r="E12" s="11">
        <v>0</v>
      </c>
      <c r="L12" s="58"/>
    </row>
    <row r="13" spans="1:16" x14ac:dyDescent="0.25">
      <c r="A13" s="9"/>
      <c r="B13" s="10"/>
      <c r="C13" s="10" t="s">
        <v>15</v>
      </c>
      <c r="D13" s="3">
        <v>0</v>
      </c>
      <c r="E13" s="11">
        <v>0</v>
      </c>
      <c r="G13" s="5" t="s">
        <v>9</v>
      </c>
      <c r="H13" s="6"/>
      <c r="I13" s="6"/>
      <c r="J13" s="7"/>
      <c r="K13" s="8"/>
    </row>
    <row r="14" spans="1:16" x14ac:dyDescent="0.25">
      <c r="A14" s="9"/>
      <c r="B14" s="10"/>
      <c r="C14" s="10" t="s">
        <v>378</v>
      </c>
      <c r="D14" s="2">
        <v>0</v>
      </c>
      <c r="E14" s="21">
        <v>0</v>
      </c>
      <c r="G14" s="9"/>
      <c r="H14" s="10" t="s">
        <v>26</v>
      </c>
      <c r="I14" s="10"/>
      <c r="J14" s="3"/>
      <c r="K14" s="11"/>
    </row>
    <row r="15" spans="1:16" x14ac:dyDescent="0.25">
      <c r="A15" s="9"/>
      <c r="B15" s="10"/>
      <c r="C15" s="10"/>
      <c r="D15" s="3">
        <f>SUM(D12:D14)</f>
        <v>0</v>
      </c>
      <c r="E15" s="11">
        <f>SUM(E12:E14)</f>
        <v>0</v>
      </c>
      <c r="G15" s="9"/>
      <c r="H15" s="10"/>
      <c r="I15" s="10" t="s">
        <v>10</v>
      </c>
      <c r="J15" s="3">
        <v>0</v>
      </c>
      <c r="K15" s="11">
        <v>0</v>
      </c>
    </row>
    <row r="16" spans="1:16" x14ac:dyDescent="0.25">
      <c r="A16" s="9"/>
      <c r="B16" s="10"/>
      <c r="C16" s="10"/>
      <c r="D16" s="3"/>
      <c r="E16" s="11"/>
      <c r="G16" s="9"/>
      <c r="H16" s="10"/>
      <c r="I16" s="10" t="s">
        <v>11</v>
      </c>
      <c r="J16" s="3">
        <v>0</v>
      </c>
      <c r="K16" s="11">
        <v>0</v>
      </c>
    </row>
    <row r="17" spans="1:14" x14ac:dyDescent="0.25">
      <c r="A17" s="12"/>
      <c r="B17" s="13"/>
      <c r="C17" s="14" t="s">
        <v>38</v>
      </c>
      <c r="D17" s="15">
        <f>D15+D9</f>
        <v>0</v>
      </c>
      <c r="E17" s="16">
        <f>E15+E9</f>
        <v>2000</v>
      </c>
      <c r="G17" s="9"/>
      <c r="H17" s="10"/>
      <c r="I17" s="10" t="s">
        <v>18</v>
      </c>
      <c r="J17" s="3">
        <v>0</v>
      </c>
      <c r="K17" s="11">
        <v>0</v>
      </c>
    </row>
    <row r="18" spans="1:14" x14ac:dyDescent="0.25">
      <c r="E18" s="32"/>
      <c r="F18" s="11"/>
      <c r="G18" s="9"/>
      <c r="H18" s="10" t="s">
        <v>27</v>
      </c>
      <c r="I18" s="10"/>
      <c r="J18" s="3"/>
      <c r="K18" s="11"/>
    </row>
    <row r="19" spans="1:14" x14ac:dyDescent="0.25">
      <c r="A19" s="102" t="s">
        <v>191</v>
      </c>
      <c r="B19" s="6"/>
      <c r="C19" s="6"/>
      <c r="D19" s="7"/>
      <c r="E19" s="11"/>
      <c r="G19" s="9"/>
      <c r="H19" s="10"/>
      <c r="I19" s="33" t="s">
        <v>17</v>
      </c>
      <c r="J19" s="143">
        <v>2000</v>
      </c>
      <c r="K19" s="144">
        <f>J19+L19</f>
        <v>0</v>
      </c>
      <c r="L19" s="37">
        <v>-2000</v>
      </c>
    </row>
    <row r="20" spans="1:14" x14ac:dyDescent="0.25">
      <c r="A20" s="134"/>
      <c r="B20" s="133" t="s">
        <v>220</v>
      </c>
      <c r="C20" s="10"/>
      <c r="D20" s="3"/>
      <c r="E20" s="11"/>
      <c r="G20" s="9"/>
      <c r="H20" s="10"/>
      <c r="I20" s="17" t="s">
        <v>30</v>
      </c>
      <c r="J20" s="18">
        <f>SUM(J15:J19)</f>
        <v>2000</v>
      </c>
      <c r="K20" s="19">
        <f>SUM(K15:K19)</f>
        <v>0</v>
      </c>
    </row>
    <row r="21" spans="1:14" x14ac:dyDescent="0.25">
      <c r="A21" s="9"/>
      <c r="B21" s="10" t="s">
        <v>37</v>
      </c>
      <c r="C21" s="10"/>
      <c r="D21" s="3">
        <v>0</v>
      </c>
      <c r="E21" s="11">
        <v>0</v>
      </c>
      <c r="G21" s="20" t="s">
        <v>13</v>
      </c>
      <c r="H21" s="10"/>
      <c r="I21" s="10"/>
      <c r="J21" s="3"/>
      <c r="K21" s="11"/>
      <c r="M21" s="4"/>
    </row>
    <row r="22" spans="1:14" x14ac:dyDescent="0.25">
      <c r="A22" s="9"/>
      <c r="B22" s="10" t="s">
        <v>4</v>
      </c>
      <c r="C22" s="10"/>
      <c r="D22" s="3">
        <v>0</v>
      </c>
      <c r="E22" s="11">
        <v>0</v>
      </c>
      <c r="G22" s="9"/>
      <c r="H22" s="10" t="s">
        <v>19</v>
      </c>
      <c r="I22" s="10"/>
      <c r="J22" s="3"/>
      <c r="K22" s="11"/>
    </row>
    <row r="23" spans="1:14" x14ac:dyDescent="0.25">
      <c r="A23" s="9"/>
      <c r="B23" s="10" t="s">
        <v>5</v>
      </c>
      <c r="C23" s="10"/>
      <c r="D23" s="2">
        <v>0</v>
      </c>
      <c r="E23" s="21">
        <v>0</v>
      </c>
      <c r="G23" s="9"/>
      <c r="H23" s="10"/>
      <c r="I23" s="10" t="s">
        <v>14</v>
      </c>
      <c r="J23" s="3">
        <v>500</v>
      </c>
      <c r="K23" s="11">
        <v>500</v>
      </c>
    </row>
    <row r="24" spans="1:14" x14ac:dyDescent="0.25">
      <c r="A24" s="9"/>
      <c r="B24" s="10"/>
      <c r="C24" s="10"/>
      <c r="D24" s="3">
        <f>SUM(D21:D23)</f>
        <v>0</v>
      </c>
      <c r="E24" s="11">
        <f>SUM(E21:E23)</f>
        <v>0</v>
      </c>
      <c r="G24" s="9"/>
      <c r="H24" s="10"/>
      <c r="I24" s="10" t="s">
        <v>15</v>
      </c>
      <c r="J24" s="3">
        <v>0</v>
      </c>
      <c r="K24" s="11">
        <f>J24+D13-D32</f>
        <v>0</v>
      </c>
    </row>
    <row r="25" spans="1:14" x14ac:dyDescent="0.25">
      <c r="A25" s="9"/>
      <c r="B25" s="136" t="s">
        <v>221</v>
      </c>
      <c r="C25" s="10"/>
      <c r="D25" s="3"/>
      <c r="E25" s="11"/>
      <c r="G25" s="9"/>
      <c r="H25" s="10"/>
      <c r="I25" s="10" t="s">
        <v>16</v>
      </c>
      <c r="J25" s="2">
        <v>0</v>
      </c>
      <c r="K25" s="21">
        <v>0</v>
      </c>
      <c r="N25" s="4"/>
    </row>
    <row r="26" spans="1:14" x14ac:dyDescent="0.25">
      <c r="A26" s="9"/>
      <c r="B26" s="10" t="s">
        <v>12</v>
      </c>
      <c r="C26" s="10"/>
      <c r="D26" s="3"/>
      <c r="E26" s="11"/>
      <c r="G26" s="9"/>
      <c r="H26" s="10"/>
      <c r="I26" s="10"/>
      <c r="J26" s="3">
        <f>SUM(J23:J25)</f>
        <v>500</v>
      </c>
      <c r="K26" s="11">
        <f>SUM(K23:K25)</f>
        <v>500</v>
      </c>
      <c r="N26" s="4"/>
    </row>
    <row r="27" spans="1:14" x14ac:dyDescent="0.25">
      <c r="A27" s="9"/>
      <c r="C27" s="10" t="s">
        <v>32</v>
      </c>
      <c r="D27" s="1">
        <v>0</v>
      </c>
      <c r="E27" s="11">
        <v>0</v>
      </c>
      <c r="G27" s="9"/>
      <c r="H27" s="10" t="s">
        <v>20</v>
      </c>
      <c r="I27" s="10"/>
      <c r="J27" s="3"/>
      <c r="K27" s="11"/>
    </row>
    <row r="28" spans="1:14" x14ac:dyDescent="0.25">
      <c r="A28" s="9"/>
      <c r="C28" s="43" t="s">
        <v>15</v>
      </c>
      <c r="D28" s="1">
        <v>0</v>
      </c>
      <c r="E28" s="11">
        <v>0</v>
      </c>
      <c r="G28" s="9"/>
      <c r="H28" s="10"/>
      <c r="I28" s="53" t="s">
        <v>28</v>
      </c>
      <c r="J28" s="161">
        <f>J11-J20-J26</f>
        <v>11500</v>
      </c>
      <c r="K28" s="159">
        <f>K11-K20-K26</f>
        <v>13500</v>
      </c>
      <c r="L28" s="57">
        <v>2000</v>
      </c>
    </row>
    <row r="29" spans="1:14" x14ac:dyDescent="0.25">
      <c r="A29" s="9"/>
      <c r="C29" s="43" t="s">
        <v>377</v>
      </c>
      <c r="D29" s="1">
        <v>0</v>
      </c>
      <c r="E29" s="11">
        <v>0</v>
      </c>
      <c r="G29" s="9"/>
      <c r="H29" s="10"/>
      <c r="I29" s="17" t="s">
        <v>31</v>
      </c>
      <c r="J29" s="140">
        <f>J28+J26</f>
        <v>12000</v>
      </c>
      <c r="K29" s="141">
        <f>K28+K26</f>
        <v>14000</v>
      </c>
    </row>
    <row r="30" spans="1:14" x14ac:dyDescent="0.25">
      <c r="A30" s="9"/>
      <c r="B30" s="10" t="s">
        <v>35</v>
      </c>
      <c r="C30" s="10"/>
      <c r="E30" s="11"/>
      <c r="G30" s="9"/>
      <c r="H30" s="10"/>
      <c r="I30" s="10"/>
      <c r="J30" s="44"/>
      <c r="K30" s="45"/>
      <c r="M30" s="4"/>
      <c r="N30" s="4"/>
    </row>
    <row r="31" spans="1:14" x14ac:dyDescent="0.25">
      <c r="A31" s="9"/>
      <c r="B31" s="10"/>
      <c r="C31" s="10" t="s">
        <v>32</v>
      </c>
      <c r="D31" s="1">
        <v>0</v>
      </c>
      <c r="E31" s="11">
        <v>0</v>
      </c>
      <c r="G31" s="12"/>
      <c r="H31" s="13"/>
      <c r="I31" s="14" t="s">
        <v>39</v>
      </c>
      <c r="J31" s="79">
        <f>J29+J20</f>
        <v>14000</v>
      </c>
      <c r="K31" s="142">
        <f>K29+K20</f>
        <v>14000</v>
      </c>
    </row>
    <row r="32" spans="1:14" x14ac:dyDescent="0.25">
      <c r="A32" s="9"/>
      <c r="B32" s="10"/>
      <c r="C32" s="10" t="s">
        <v>15</v>
      </c>
      <c r="D32" s="2">
        <v>0</v>
      </c>
      <c r="E32" s="21">
        <v>0</v>
      </c>
      <c r="G32" s="6"/>
    </row>
    <row r="33" spans="1:6" x14ac:dyDescent="0.25">
      <c r="A33" s="9"/>
      <c r="B33" s="10"/>
      <c r="C33" s="10"/>
      <c r="D33" s="3">
        <f>SUM(D27:D32)</f>
        <v>0</v>
      </c>
      <c r="E33" s="3">
        <f>SUM(E27:E32)</f>
        <v>0</v>
      </c>
      <c r="F33" s="58"/>
    </row>
    <row r="34" spans="1:6" x14ac:dyDescent="0.25">
      <c r="A34" s="9"/>
      <c r="B34" s="10"/>
      <c r="C34" s="10"/>
      <c r="D34" s="3"/>
      <c r="E34" s="11"/>
    </row>
    <row r="35" spans="1:6" x14ac:dyDescent="0.25">
      <c r="A35" s="12"/>
      <c r="B35" s="13"/>
      <c r="C35" s="103" t="s">
        <v>181</v>
      </c>
      <c r="D35" s="15">
        <f>D33+D24</f>
        <v>0</v>
      </c>
      <c r="E35" s="16">
        <f>E33+E24</f>
        <v>0</v>
      </c>
    </row>
    <row r="36" spans="1:6" x14ac:dyDescent="0.25">
      <c r="A36" s="9"/>
      <c r="B36" s="10"/>
      <c r="C36" s="10"/>
      <c r="D36" s="3"/>
      <c r="E36" s="32"/>
      <c r="F36" s="3"/>
    </row>
    <row r="37" spans="1:6" x14ac:dyDescent="0.25">
      <c r="A37" s="48"/>
      <c r="B37" s="49"/>
      <c r="C37" s="107" t="s">
        <v>321</v>
      </c>
      <c r="D37" s="50">
        <f>D17-D35</f>
        <v>0</v>
      </c>
      <c r="E37" s="51">
        <f>E17-E35</f>
        <v>2000</v>
      </c>
      <c r="F37" s="57">
        <v>2000</v>
      </c>
    </row>
    <row r="38" spans="1:6" x14ac:dyDescent="0.25">
      <c r="D38" s="3"/>
    </row>
    <row r="39" spans="1:6" x14ac:dyDescent="0.25">
      <c r="A39" s="48"/>
    </row>
  </sheetData>
  <mergeCells count="5">
    <mergeCell ref="G2:K2"/>
    <mergeCell ref="N8:N9"/>
    <mergeCell ref="N3:N4"/>
    <mergeCell ref="A2:E2"/>
    <mergeCell ref="A1:N1"/>
  </mergeCells>
  <printOptions horizontalCentered="1"/>
  <pageMargins left="0.25" right="0.25" top="0.5" bottom="0.5" header="0.3" footer="0.3"/>
  <pageSetup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F74D-43AF-4CC4-B5CA-E4C40336C198}">
  <sheetPr>
    <pageSetUpPr fitToPage="1"/>
  </sheetPr>
  <dimension ref="A1:W2"/>
  <sheetViews>
    <sheetView topLeftCell="A14" zoomScale="82" zoomScaleNormal="82" workbookViewId="0">
      <selection activeCell="AA16" sqref="AA16"/>
    </sheetView>
  </sheetViews>
  <sheetFormatPr defaultRowHeight="15" x14ac:dyDescent="0.25"/>
  <cols>
    <col min="18" max="18" width="5" customWidth="1"/>
    <col min="20" max="20" width="11.5703125" customWidth="1"/>
    <col min="21" max="21" width="4" customWidth="1"/>
    <col min="22" max="22" width="2.7109375" customWidth="1"/>
  </cols>
  <sheetData>
    <row r="1" spans="1:23" ht="36.75" customHeight="1" x14ac:dyDescent="0.25">
      <c r="A1" s="464" t="s">
        <v>349</v>
      </c>
      <c r="B1" s="465"/>
      <c r="C1" s="465"/>
      <c r="D1" s="465"/>
      <c r="E1" s="465"/>
      <c r="F1" s="465"/>
      <c r="G1" s="465"/>
      <c r="H1" s="465"/>
      <c r="I1" s="465"/>
      <c r="J1" s="465"/>
      <c r="K1" s="465"/>
      <c r="L1" s="465"/>
      <c r="M1" s="465"/>
      <c r="N1" s="465"/>
      <c r="O1" s="465"/>
      <c r="P1" s="465"/>
      <c r="Q1" s="465"/>
      <c r="R1" s="465"/>
      <c r="S1" s="465"/>
      <c r="T1" s="466"/>
      <c r="U1" s="425"/>
      <c r="V1" s="426"/>
      <c r="W1" s="10"/>
    </row>
    <row r="2" spans="1:23" x14ac:dyDescent="0.25">
      <c r="A2" s="467"/>
      <c r="B2" s="468"/>
      <c r="C2" s="468"/>
      <c r="D2" s="468"/>
      <c r="E2" s="468"/>
      <c r="F2" s="468"/>
      <c r="G2" s="468"/>
      <c r="H2" s="468"/>
      <c r="I2" s="468"/>
      <c r="J2" s="468"/>
      <c r="K2" s="468"/>
      <c r="L2" s="468"/>
      <c r="M2" s="468"/>
      <c r="N2" s="468"/>
      <c r="O2" s="468"/>
      <c r="P2" s="468"/>
      <c r="Q2" s="468"/>
      <c r="R2" s="468"/>
      <c r="S2" s="468"/>
      <c r="T2" s="469"/>
      <c r="V2" s="10"/>
    </row>
  </sheetData>
  <mergeCells count="1">
    <mergeCell ref="A1:T2"/>
  </mergeCells>
  <printOptions horizontalCentered="1"/>
  <pageMargins left="0.25" right="0.25" top="0.5" bottom="0.5" header="0.3" footer="0.3"/>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BED14-4E03-4362-B1CB-79A53CC6CB89}">
  <sheetPr>
    <pageSetUpPr fitToPage="1"/>
  </sheetPr>
  <dimension ref="A1:R38"/>
  <sheetViews>
    <sheetView topLeftCell="A5" workbookViewId="0">
      <selection activeCell="N38" sqref="N38"/>
    </sheetView>
  </sheetViews>
  <sheetFormatPr defaultRowHeight="15" x14ac:dyDescent="0.25"/>
  <cols>
    <col min="1" max="1" width="2.85546875" customWidth="1"/>
    <col min="2" max="2" width="3" customWidth="1"/>
    <col min="3" max="3" width="22.7109375" customWidth="1"/>
    <col min="4" max="4" width="10.28515625" style="1" customWidth="1"/>
    <col min="5" max="5" width="11.28515625" style="1" customWidth="1"/>
    <col min="6" max="6" width="7.85546875" customWidth="1"/>
    <col min="7" max="7" width="2.28515625" customWidth="1"/>
    <col min="8" max="8" width="2.7109375" customWidth="1"/>
    <col min="9" max="9" width="27.7109375" customWidth="1"/>
    <col min="10" max="10" width="11.85546875" style="1" customWidth="1"/>
    <col min="11" max="11" width="11.42578125" style="1" customWidth="1"/>
    <col min="12" max="12" width="8.85546875" style="1" customWidth="1"/>
    <col min="13" max="13" width="3" customWidth="1"/>
    <col min="14" max="14" width="58.28515625" customWidth="1"/>
    <col min="15" max="15" width="11.5703125" bestFit="1" customWidth="1"/>
  </cols>
  <sheetData>
    <row r="1" spans="1:18" ht="45.75" customHeight="1" x14ac:dyDescent="0.25">
      <c r="A1" s="460" t="s">
        <v>350</v>
      </c>
      <c r="B1" s="461"/>
      <c r="C1" s="461"/>
      <c r="D1" s="461"/>
      <c r="E1" s="461"/>
      <c r="F1" s="461"/>
      <c r="G1" s="461"/>
      <c r="H1" s="461"/>
      <c r="I1" s="461"/>
      <c r="J1" s="461"/>
      <c r="K1" s="461"/>
      <c r="L1" s="461"/>
      <c r="M1" s="461"/>
      <c r="N1" s="462"/>
    </row>
    <row r="2" spans="1:18" ht="15.75" x14ac:dyDescent="0.25">
      <c r="A2" s="457" t="s">
        <v>40</v>
      </c>
      <c r="B2" s="458"/>
      <c r="C2" s="458"/>
      <c r="D2" s="458"/>
      <c r="E2" s="459"/>
      <c r="G2" s="457" t="s">
        <v>0</v>
      </c>
      <c r="H2" s="458"/>
      <c r="I2" s="458"/>
      <c r="J2" s="458"/>
      <c r="K2" s="459"/>
    </row>
    <row r="3" spans="1:18" x14ac:dyDescent="0.25">
      <c r="A3" s="12"/>
      <c r="B3" s="13"/>
      <c r="C3" s="13"/>
      <c r="D3" s="22" t="s">
        <v>51</v>
      </c>
      <c r="E3" s="23" t="s">
        <v>50</v>
      </c>
      <c r="G3" s="12"/>
      <c r="H3" s="13"/>
      <c r="I3" s="13"/>
      <c r="J3" s="395" t="s">
        <v>57</v>
      </c>
      <c r="K3" s="23" t="s">
        <v>50</v>
      </c>
      <c r="N3" t="s">
        <v>320</v>
      </c>
    </row>
    <row r="4" spans="1:18" x14ac:dyDescent="0.25">
      <c r="A4" s="5" t="s">
        <v>22</v>
      </c>
      <c r="B4" s="6"/>
      <c r="C4" s="6"/>
      <c r="D4" s="7"/>
      <c r="E4" s="8"/>
      <c r="G4" s="20" t="s">
        <v>6</v>
      </c>
      <c r="H4" s="10"/>
      <c r="I4" s="10"/>
      <c r="J4" s="3"/>
      <c r="K4" s="11"/>
      <c r="M4">
        <v>1</v>
      </c>
      <c r="N4" s="40" t="s">
        <v>49</v>
      </c>
    </row>
    <row r="5" spans="1:18" x14ac:dyDescent="0.25">
      <c r="A5" s="20"/>
      <c r="B5" s="135" t="s">
        <v>224</v>
      </c>
      <c r="C5" s="10"/>
      <c r="D5" s="3"/>
      <c r="E5" s="11"/>
      <c r="G5" s="9"/>
      <c r="H5" s="10" t="s">
        <v>23</v>
      </c>
      <c r="I5" s="10"/>
      <c r="J5" s="3"/>
      <c r="K5" s="11"/>
      <c r="M5">
        <v>2</v>
      </c>
      <c r="N5" s="40" t="s">
        <v>48</v>
      </c>
      <c r="O5" s="52"/>
      <c r="P5" s="52"/>
      <c r="Q5" s="52"/>
      <c r="R5" s="52"/>
    </row>
    <row r="6" spans="1:18" x14ac:dyDescent="0.25">
      <c r="A6" s="9"/>
      <c r="B6" s="35" t="s">
        <v>1</v>
      </c>
      <c r="C6" s="35"/>
      <c r="D6" s="36">
        <v>2000</v>
      </c>
      <c r="E6" s="42">
        <f>D6+F6</f>
        <v>2021</v>
      </c>
      <c r="F6" s="38">
        <v>21</v>
      </c>
      <c r="G6" s="9"/>
      <c r="H6" s="10"/>
      <c r="I6" s="35" t="s">
        <v>7</v>
      </c>
      <c r="J6" s="36">
        <v>8000</v>
      </c>
      <c r="K6" s="42">
        <f>J6+L6</f>
        <v>8103</v>
      </c>
      <c r="L6" s="38">
        <v>103</v>
      </c>
      <c r="M6">
        <v>3</v>
      </c>
      <c r="N6" s="40" t="s">
        <v>46</v>
      </c>
      <c r="O6" s="52"/>
      <c r="P6" s="52"/>
      <c r="Q6" s="52"/>
      <c r="R6" s="52"/>
    </row>
    <row r="7" spans="1:18" x14ac:dyDescent="0.25">
      <c r="A7" s="9"/>
      <c r="B7" s="10" t="s">
        <v>36</v>
      </c>
      <c r="C7" s="10"/>
      <c r="D7" s="3">
        <v>0</v>
      </c>
      <c r="E7" s="11">
        <v>0</v>
      </c>
      <c r="G7" s="9"/>
      <c r="H7" s="10"/>
      <c r="I7" s="10" t="s">
        <v>8</v>
      </c>
      <c r="J7" s="2">
        <v>4500</v>
      </c>
      <c r="K7" s="21">
        <v>4500</v>
      </c>
      <c r="M7">
        <v>4</v>
      </c>
      <c r="N7" s="40" t="s">
        <v>47</v>
      </c>
      <c r="O7" s="52"/>
      <c r="P7" s="52"/>
      <c r="Q7" s="52"/>
      <c r="R7" s="52"/>
    </row>
    <row r="8" spans="1:18" x14ac:dyDescent="0.25">
      <c r="A8" s="9"/>
      <c r="B8" s="10" t="s">
        <v>3</v>
      </c>
      <c r="C8" s="10"/>
      <c r="D8" s="2">
        <v>0</v>
      </c>
      <c r="E8" s="21">
        <v>0</v>
      </c>
      <c r="G8" s="9"/>
      <c r="H8" s="10"/>
      <c r="I8" s="10"/>
      <c r="J8" s="3">
        <f>SUM(J6:J7)</f>
        <v>12500</v>
      </c>
      <c r="K8" s="8">
        <f>SUM(K6:K7)</f>
        <v>12603</v>
      </c>
      <c r="O8" s="52"/>
      <c r="P8" s="52"/>
      <c r="Q8" s="52"/>
      <c r="R8" s="52"/>
    </row>
    <row r="9" spans="1:18" x14ac:dyDescent="0.25">
      <c r="A9" s="9"/>
      <c r="B9" s="10"/>
      <c r="C9" s="10"/>
      <c r="D9" s="3">
        <f>SUM(D6:D8)</f>
        <v>2000</v>
      </c>
      <c r="E9" s="11">
        <f>SUM(E6:E8)</f>
        <v>2021</v>
      </c>
      <c r="G9" s="9"/>
      <c r="H9" s="10" t="s">
        <v>24</v>
      </c>
      <c r="I9" s="10"/>
      <c r="J9" s="3"/>
      <c r="K9" s="11"/>
      <c r="N9" t="s">
        <v>315</v>
      </c>
    </row>
    <row r="10" spans="1:18" x14ac:dyDescent="0.25">
      <c r="A10" s="9"/>
      <c r="B10" s="135" t="s">
        <v>225</v>
      </c>
      <c r="C10" s="10"/>
      <c r="D10" s="3"/>
      <c r="E10" s="11"/>
      <c r="G10" s="9"/>
      <c r="H10" s="10"/>
      <c r="I10" s="10" t="s">
        <v>25</v>
      </c>
      <c r="J10" s="2">
        <v>1500</v>
      </c>
      <c r="K10" s="21">
        <v>1500</v>
      </c>
      <c r="M10">
        <v>5</v>
      </c>
      <c r="N10" s="106" t="s">
        <v>193</v>
      </c>
    </row>
    <row r="11" spans="1:18" x14ac:dyDescent="0.25">
      <c r="A11" s="9"/>
      <c r="B11" s="10" t="s">
        <v>2</v>
      </c>
      <c r="C11" s="10"/>
      <c r="D11" s="3"/>
      <c r="E11" s="11"/>
      <c r="G11" s="12"/>
      <c r="H11" s="13"/>
      <c r="I11" s="14" t="s">
        <v>29</v>
      </c>
      <c r="J11" s="15">
        <f>J8+J10</f>
        <v>14000</v>
      </c>
      <c r="K11" s="27">
        <f>K8+K10</f>
        <v>14103</v>
      </c>
      <c r="M11">
        <v>6</v>
      </c>
      <c r="N11" s="56" t="s">
        <v>76</v>
      </c>
    </row>
    <row r="12" spans="1:18" x14ac:dyDescent="0.25">
      <c r="A12" s="9"/>
      <c r="B12" s="10"/>
      <c r="C12" s="10" t="s">
        <v>32</v>
      </c>
      <c r="D12" s="3">
        <v>0</v>
      </c>
      <c r="E12" s="11">
        <v>0</v>
      </c>
    </row>
    <row r="13" spans="1:18" x14ac:dyDescent="0.25">
      <c r="A13" s="9"/>
      <c r="B13" s="10"/>
      <c r="C13" s="10" t="s">
        <v>15</v>
      </c>
      <c r="D13" s="3">
        <v>0</v>
      </c>
      <c r="E13" s="11">
        <v>0</v>
      </c>
      <c r="G13" s="5" t="s">
        <v>9</v>
      </c>
      <c r="H13" s="6"/>
      <c r="I13" s="6"/>
      <c r="J13" s="7"/>
      <c r="K13" s="8"/>
    </row>
    <row r="14" spans="1:18" x14ac:dyDescent="0.25">
      <c r="A14" s="9"/>
      <c r="B14" s="10"/>
      <c r="C14" s="10" t="s">
        <v>378</v>
      </c>
      <c r="D14" s="2">
        <v>0</v>
      </c>
      <c r="E14" s="21">
        <v>0</v>
      </c>
      <c r="G14" s="9"/>
      <c r="H14" s="10" t="s">
        <v>26</v>
      </c>
      <c r="I14" s="10"/>
      <c r="J14" s="3"/>
      <c r="K14" s="11"/>
    </row>
    <row r="15" spans="1:18" x14ac:dyDescent="0.25">
      <c r="A15" s="9"/>
      <c r="B15" s="10"/>
      <c r="C15" s="10"/>
      <c r="D15" s="3">
        <f>SUM(D12:D14)</f>
        <v>0</v>
      </c>
      <c r="E15" s="11">
        <f>SUM(E12:E14)</f>
        <v>0</v>
      </c>
      <c r="G15" s="9"/>
      <c r="H15" s="10"/>
      <c r="I15" s="35" t="s">
        <v>10</v>
      </c>
      <c r="J15" s="36">
        <v>0</v>
      </c>
      <c r="K15" s="42">
        <f>L15</f>
        <v>20</v>
      </c>
      <c r="L15" s="38">
        <v>20</v>
      </c>
    </row>
    <row r="16" spans="1:18" x14ac:dyDescent="0.25">
      <c r="A16" s="9"/>
      <c r="B16" s="10"/>
      <c r="C16" s="10"/>
      <c r="D16" s="3"/>
      <c r="E16" s="11"/>
      <c r="G16" s="9"/>
      <c r="H16" s="10"/>
      <c r="I16" s="35" t="s">
        <v>11</v>
      </c>
      <c r="J16" s="36">
        <v>0</v>
      </c>
      <c r="K16" s="42">
        <f>L16</f>
        <v>62</v>
      </c>
      <c r="L16" s="38">
        <v>62</v>
      </c>
    </row>
    <row r="17" spans="1:15" x14ac:dyDescent="0.25">
      <c r="A17" s="12"/>
      <c r="B17" s="13"/>
      <c r="C17" s="14" t="s">
        <v>38</v>
      </c>
      <c r="D17" s="15">
        <f>D15+D9</f>
        <v>2000</v>
      </c>
      <c r="E17" s="16">
        <f>E15+E9</f>
        <v>2021</v>
      </c>
      <c r="G17" s="9"/>
      <c r="H17" s="10"/>
      <c r="I17" s="10" t="s">
        <v>18</v>
      </c>
      <c r="J17" s="3">
        <v>0</v>
      </c>
      <c r="K17" s="11">
        <v>0</v>
      </c>
    </row>
    <row r="18" spans="1:15" x14ac:dyDescent="0.25">
      <c r="E18" s="32"/>
      <c r="F18" s="31"/>
      <c r="G18" s="9"/>
      <c r="H18" s="10" t="s">
        <v>27</v>
      </c>
      <c r="I18" s="10"/>
      <c r="J18" s="3"/>
      <c r="K18" s="11"/>
    </row>
    <row r="19" spans="1:15" x14ac:dyDescent="0.25">
      <c r="A19" s="102" t="s">
        <v>191</v>
      </c>
      <c r="B19" s="6"/>
      <c r="C19" s="6"/>
      <c r="D19" s="7"/>
      <c r="E19" s="8"/>
      <c r="G19" s="9"/>
      <c r="H19" s="10"/>
      <c r="I19" s="43" t="s">
        <v>17</v>
      </c>
      <c r="J19" s="76">
        <v>0</v>
      </c>
      <c r="K19" s="77">
        <v>0</v>
      </c>
      <c r="L19" s="41"/>
    </row>
    <row r="20" spans="1:15" x14ac:dyDescent="0.25">
      <c r="A20" s="134"/>
      <c r="B20" s="135" t="s">
        <v>220</v>
      </c>
      <c r="C20" s="10"/>
      <c r="D20" s="3"/>
      <c r="E20" s="11"/>
      <c r="G20" s="9"/>
      <c r="H20" s="10"/>
      <c r="I20" s="17" t="s">
        <v>30</v>
      </c>
      <c r="J20" s="140">
        <f>SUM(J15:J19)</f>
        <v>0</v>
      </c>
      <c r="K20" s="19">
        <f>SUM(K15:K19)</f>
        <v>82</v>
      </c>
      <c r="M20" s="41"/>
    </row>
    <row r="21" spans="1:15" x14ac:dyDescent="0.25">
      <c r="A21" s="9"/>
      <c r="B21" s="10" t="s">
        <v>37</v>
      </c>
      <c r="C21" s="10"/>
      <c r="D21" s="3">
        <v>0</v>
      </c>
      <c r="E21" s="11">
        <v>0</v>
      </c>
      <c r="G21" s="20" t="s">
        <v>13</v>
      </c>
      <c r="H21" s="10"/>
      <c r="I21" s="10"/>
      <c r="J21" s="3"/>
      <c r="K21" s="11"/>
      <c r="N21" s="4"/>
    </row>
    <row r="22" spans="1:15" x14ac:dyDescent="0.25">
      <c r="A22" s="9"/>
      <c r="B22" s="10" t="s">
        <v>4</v>
      </c>
      <c r="C22" s="10"/>
      <c r="D22" s="3">
        <v>0</v>
      </c>
      <c r="E22" s="11">
        <v>0</v>
      </c>
      <c r="G22" s="9"/>
      <c r="H22" s="10" t="s">
        <v>19</v>
      </c>
      <c r="I22" s="10"/>
      <c r="J22" s="3"/>
      <c r="K22" s="11"/>
    </row>
    <row r="23" spans="1:15" x14ac:dyDescent="0.25">
      <c r="A23" s="9"/>
      <c r="B23" s="10" t="s">
        <v>5</v>
      </c>
      <c r="C23" s="10"/>
      <c r="D23" s="2">
        <v>0</v>
      </c>
      <c r="E23" s="21">
        <v>0</v>
      </c>
      <c r="G23" s="9"/>
      <c r="H23" s="10"/>
      <c r="I23" s="10" t="s">
        <v>14</v>
      </c>
      <c r="J23" s="3">
        <v>500</v>
      </c>
      <c r="K23" s="11">
        <v>500</v>
      </c>
    </row>
    <row r="24" spans="1:15" x14ac:dyDescent="0.25">
      <c r="A24" s="9"/>
      <c r="B24" s="10"/>
      <c r="C24" s="10"/>
      <c r="D24" s="3">
        <f>SUM(D21:D23)</f>
        <v>0</v>
      </c>
      <c r="E24" s="11">
        <f>SUM(E21:E23)</f>
        <v>0</v>
      </c>
      <c r="G24" s="9"/>
      <c r="H24" s="10"/>
      <c r="I24" s="10" t="s">
        <v>15</v>
      </c>
      <c r="J24" s="3">
        <v>0</v>
      </c>
      <c r="K24" s="11">
        <f>J24+D13-D32</f>
        <v>0</v>
      </c>
    </row>
    <row r="25" spans="1:15" x14ac:dyDescent="0.25">
      <c r="A25" s="9"/>
      <c r="B25" s="135" t="s">
        <v>221</v>
      </c>
      <c r="C25" s="10"/>
      <c r="D25" s="3"/>
      <c r="E25" s="11"/>
      <c r="G25" s="9"/>
      <c r="H25" s="10"/>
      <c r="I25" s="10" t="s">
        <v>16</v>
      </c>
      <c r="J25" s="2">
        <v>0</v>
      </c>
      <c r="K25" s="21">
        <v>0</v>
      </c>
      <c r="O25" s="4"/>
    </row>
    <row r="26" spans="1:15" x14ac:dyDescent="0.25">
      <c r="A26" s="9"/>
      <c r="B26" s="10" t="s">
        <v>12</v>
      </c>
      <c r="C26" s="10"/>
      <c r="D26" s="3"/>
      <c r="E26" s="11"/>
      <c r="F26" s="1"/>
      <c r="G26" s="9"/>
      <c r="H26" s="10"/>
      <c r="I26" s="10"/>
      <c r="J26" s="3">
        <f>SUM(J23:J25)</f>
        <v>500</v>
      </c>
      <c r="K26" s="11">
        <f>SUM(K23:K25)</f>
        <v>500</v>
      </c>
      <c r="O26" s="4"/>
    </row>
    <row r="27" spans="1:15" x14ac:dyDescent="0.25">
      <c r="A27" s="9"/>
      <c r="B27" s="10"/>
      <c r="C27" s="10" t="s">
        <v>32</v>
      </c>
      <c r="D27" s="3">
        <v>0</v>
      </c>
      <c r="E27" s="11">
        <v>0</v>
      </c>
      <c r="F27" s="1"/>
      <c r="G27" s="9"/>
      <c r="H27" s="10" t="s">
        <v>20</v>
      </c>
      <c r="I27" s="10"/>
      <c r="J27" s="3"/>
      <c r="K27" s="11"/>
    </row>
    <row r="28" spans="1:15" x14ac:dyDescent="0.25">
      <c r="A28" s="9"/>
      <c r="B28" s="10"/>
      <c r="C28" s="43" t="s">
        <v>15</v>
      </c>
      <c r="D28" s="44">
        <v>0</v>
      </c>
      <c r="E28" s="45">
        <v>0</v>
      </c>
      <c r="F28" s="1"/>
      <c r="G28" s="9"/>
      <c r="H28" s="10"/>
      <c r="I28" s="53" t="s">
        <v>28</v>
      </c>
      <c r="J28" s="161">
        <f>J11-J20-J26</f>
        <v>13500</v>
      </c>
      <c r="K28" s="159">
        <f>K11-K20-K26</f>
        <v>13521</v>
      </c>
      <c r="L28" s="57">
        <v>21</v>
      </c>
    </row>
    <row r="29" spans="1:15" x14ac:dyDescent="0.25">
      <c r="A29" s="9"/>
      <c r="B29" s="10"/>
      <c r="C29" s="43" t="s">
        <v>377</v>
      </c>
      <c r="D29" s="44">
        <v>0</v>
      </c>
      <c r="E29" s="45">
        <v>0</v>
      </c>
      <c r="F29" s="1"/>
      <c r="G29" s="9"/>
      <c r="H29" s="10"/>
      <c r="I29" s="17" t="s">
        <v>31</v>
      </c>
      <c r="J29" s="140">
        <f>J28+J26</f>
        <v>14000</v>
      </c>
      <c r="K29" s="141">
        <f>K28+K26</f>
        <v>14021</v>
      </c>
    </row>
    <row r="30" spans="1:15" x14ac:dyDescent="0.25">
      <c r="A30" s="9"/>
      <c r="B30" s="10" t="s">
        <v>35</v>
      </c>
      <c r="C30" s="10"/>
      <c r="D30" s="3"/>
      <c r="E30" s="11"/>
      <c r="G30" s="9"/>
      <c r="H30" s="10"/>
      <c r="I30" s="10"/>
      <c r="J30" s="3"/>
      <c r="K30" s="11"/>
      <c r="N30" s="4"/>
      <c r="O30" s="4"/>
    </row>
    <row r="31" spans="1:15" x14ac:dyDescent="0.25">
      <c r="A31" s="9"/>
      <c r="B31" s="10"/>
      <c r="C31" s="10" t="s">
        <v>32</v>
      </c>
      <c r="D31" s="3">
        <v>0</v>
      </c>
      <c r="E31" s="11">
        <v>0</v>
      </c>
      <c r="G31" s="12"/>
      <c r="H31" s="13"/>
      <c r="I31" s="14" t="s">
        <v>39</v>
      </c>
      <c r="J31" s="15">
        <f>J29+J20</f>
        <v>14000</v>
      </c>
      <c r="K31" s="16">
        <f>K29+K20</f>
        <v>14103</v>
      </c>
      <c r="M31" s="4"/>
    </row>
    <row r="32" spans="1:15" x14ac:dyDescent="0.25">
      <c r="A32" s="9"/>
      <c r="B32" s="10"/>
      <c r="C32" s="10" t="s">
        <v>15</v>
      </c>
      <c r="D32" s="2">
        <v>0</v>
      </c>
      <c r="E32" s="21">
        <v>0</v>
      </c>
    </row>
    <row r="33" spans="1:7" x14ac:dyDescent="0.25">
      <c r="A33" s="9"/>
      <c r="B33" s="10"/>
      <c r="C33" s="10"/>
      <c r="D33" s="3">
        <f>SUM(D27:D32)</f>
        <v>0</v>
      </c>
      <c r="E33" s="11">
        <f>SUM(E27:E32)</f>
        <v>0</v>
      </c>
      <c r="F33" s="10"/>
      <c r="G33" s="10"/>
    </row>
    <row r="34" spans="1:7" x14ac:dyDescent="0.25">
      <c r="A34" s="9"/>
      <c r="B34" s="10"/>
      <c r="C34" s="10"/>
      <c r="D34" s="3"/>
      <c r="E34" s="11"/>
    </row>
    <row r="35" spans="1:7" x14ac:dyDescent="0.25">
      <c r="A35" s="12"/>
      <c r="B35" s="13"/>
      <c r="C35" s="103" t="s">
        <v>181</v>
      </c>
      <c r="D35" s="15">
        <f>D33+D24</f>
        <v>0</v>
      </c>
      <c r="E35" s="16">
        <f>E33+E24</f>
        <v>0</v>
      </c>
    </row>
    <row r="36" spans="1:7" x14ac:dyDescent="0.25">
      <c r="D36" s="3"/>
      <c r="E36" s="2"/>
      <c r="F36" s="10"/>
    </row>
    <row r="37" spans="1:7" x14ac:dyDescent="0.25">
      <c r="A37" s="48"/>
      <c r="B37" s="49"/>
      <c r="C37" s="107" t="s">
        <v>321</v>
      </c>
      <c r="D37" s="50">
        <f>D17-D35</f>
        <v>2000</v>
      </c>
      <c r="E37" s="51">
        <f>E17-E35</f>
        <v>2021</v>
      </c>
      <c r="F37" s="57">
        <v>21</v>
      </c>
    </row>
    <row r="38" spans="1:7" x14ac:dyDescent="0.25">
      <c r="D38" s="3"/>
    </row>
  </sheetData>
  <mergeCells count="3">
    <mergeCell ref="G2:K2"/>
    <mergeCell ref="A2:E2"/>
    <mergeCell ref="A1:N1"/>
  </mergeCells>
  <printOptions horizontalCentered="1"/>
  <pageMargins left="0.25" right="0.25" top="0.5" bottom="0.5" header="0.3" footer="0.3"/>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97E58-33CF-4442-AAD5-69BF1D872891}">
  <sheetPr>
    <pageSetUpPr fitToPage="1"/>
  </sheetPr>
  <dimension ref="A1:R40"/>
  <sheetViews>
    <sheetView workbookViewId="0">
      <selection activeCell="L3" sqref="L3"/>
    </sheetView>
  </sheetViews>
  <sheetFormatPr defaultRowHeight="15" x14ac:dyDescent="0.25"/>
  <cols>
    <col min="1" max="1" width="2.7109375" customWidth="1"/>
    <col min="2" max="2" width="3" customWidth="1"/>
    <col min="3" max="3" width="22.28515625" customWidth="1"/>
    <col min="4" max="4" width="10.85546875" style="1" customWidth="1"/>
    <col min="5" max="5" width="11.7109375" style="1" customWidth="1"/>
    <col min="6" max="6" width="3.7109375" customWidth="1"/>
    <col min="7" max="7" width="2.85546875" customWidth="1"/>
    <col min="8" max="8" width="2.5703125" customWidth="1"/>
    <col min="9" max="9" width="27.28515625" customWidth="1"/>
    <col min="10" max="10" width="12.5703125" style="1" customWidth="1"/>
    <col min="11" max="11" width="11.42578125" style="1" customWidth="1"/>
    <col min="12" max="12" width="9" style="1" customWidth="1"/>
    <col min="13" max="13" width="3.140625" customWidth="1"/>
    <col min="14" max="14" width="62.28515625" customWidth="1"/>
    <col min="15" max="15" width="11.5703125" bestFit="1" customWidth="1"/>
  </cols>
  <sheetData>
    <row r="1" spans="1:18" ht="45.75" customHeight="1" x14ac:dyDescent="0.25">
      <c r="A1" s="460" t="s">
        <v>351</v>
      </c>
      <c r="B1" s="461"/>
      <c r="C1" s="461"/>
      <c r="D1" s="461"/>
      <c r="E1" s="461"/>
      <c r="F1" s="461"/>
      <c r="G1" s="461"/>
      <c r="H1" s="461"/>
      <c r="I1" s="461"/>
      <c r="J1" s="461"/>
      <c r="K1" s="461"/>
      <c r="L1" s="461"/>
      <c r="M1" s="461"/>
      <c r="N1" s="462"/>
    </row>
    <row r="2" spans="1:18" ht="15.75" x14ac:dyDescent="0.25">
      <c r="A2" s="457" t="s">
        <v>40</v>
      </c>
      <c r="B2" s="458"/>
      <c r="C2" s="458"/>
      <c r="D2" s="458"/>
      <c r="E2" s="459"/>
      <c r="G2" s="457" t="s">
        <v>0</v>
      </c>
      <c r="H2" s="458"/>
      <c r="I2" s="458"/>
      <c r="J2" s="458"/>
      <c r="K2" s="459"/>
    </row>
    <row r="3" spans="1:18" x14ac:dyDescent="0.25">
      <c r="A3" s="12"/>
      <c r="B3" s="13"/>
      <c r="C3" s="13"/>
      <c r="D3" s="22" t="s">
        <v>51</v>
      </c>
      <c r="E3" s="23" t="s">
        <v>50</v>
      </c>
      <c r="G3" s="12"/>
      <c r="H3" s="13"/>
      <c r="I3" s="13"/>
      <c r="J3" s="395" t="s">
        <v>57</v>
      </c>
      <c r="K3" s="23" t="s">
        <v>50</v>
      </c>
      <c r="N3" s="470" t="s">
        <v>77</v>
      </c>
    </row>
    <row r="4" spans="1:18" x14ac:dyDescent="0.25">
      <c r="A4" s="5" t="s">
        <v>22</v>
      </c>
      <c r="B4" s="6"/>
      <c r="C4" s="6"/>
      <c r="D4" s="7"/>
      <c r="E4" s="8"/>
      <c r="G4" s="20" t="s">
        <v>6</v>
      </c>
      <c r="H4" s="10"/>
      <c r="I4" s="10"/>
      <c r="J4" s="3"/>
      <c r="K4" s="11"/>
      <c r="N4" s="470"/>
    </row>
    <row r="5" spans="1:18" x14ac:dyDescent="0.25">
      <c r="A5" s="20"/>
      <c r="B5" s="135" t="s">
        <v>224</v>
      </c>
      <c r="C5" s="10"/>
      <c r="D5" s="3"/>
      <c r="E5" s="11"/>
      <c r="G5" s="9"/>
      <c r="H5" s="10" t="s">
        <v>23</v>
      </c>
      <c r="I5" s="10"/>
      <c r="J5" s="3"/>
      <c r="K5" s="11"/>
      <c r="O5" s="52"/>
      <c r="P5" s="52"/>
      <c r="Q5" s="52"/>
      <c r="R5" s="52"/>
    </row>
    <row r="6" spans="1:18" x14ac:dyDescent="0.25">
      <c r="A6" s="9"/>
      <c r="B6" s="43" t="s">
        <v>1</v>
      </c>
      <c r="C6" s="43"/>
      <c r="D6" s="44">
        <v>2000</v>
      </c>
      <c r="E6" s="45">
        <f>D6+F7</f>
        <v>2000</v>
      </c>
      <c r="G6" s="9"/>
      <c r="H6" s="10"/>
      <c r="I6" s="35" t="s">
        <v>7</v>
      </c>
      <c r="J6" s="36">
        <v>8000</v>
      </c>
      <c r="K6" s="42">
        <f>J6+L6</f>
        <v>8103</v>
      </c>
      <c r="L6" s="38">
        <v>103</v>
      </c>
      <c r="M6">
        <v>1</v>
      </c>
      <c r="N6" s="40" t="s">
        <v>78</v>
      </c>
      <c r="O6" s="52"/>
      <c r="P6" s="52"/>
      <c r="Q6" s="52"/>
      <c r="R6" s="52"/>
    </row>
    <row r="7" spans="1:18" x14ac:dyDescent="0.25">
      <c r="A7" s="9"/>
      <c r="B7" s="10" t="s">
        <v>36</v>
      </c>
      <c r="C7" s="10"/>
      <c r="D7" s="3">
        <v>0</v>
      </c>
      <c r="E7" s="11">
        <v>0</v>
      </c>
      <c r="F7" s="41"/>
      <c r="G7" s="9"/>
      <c r="H7" s="10"/>
      <c r="I7" s="10" t="s">
        <v>8</v>
      </c>
      <c r="J7" s="2">
        <v>4500</v>
      </c>
      <c r="K7" s="21">
        <v>4500</v>
      </c>
      <c r="M7">
        <v>2</v>
      </c>
      <c r="N7" s="40" t="s">
        <v>455</v>
      </c>
      <c r="O7" s="52"/>
      <c r="P7" s="52"/>
      <c r="Q7" s="52"/>
      <c r="R7" s="52"/>
    </row>
    <row r="8" spans="1:18" x14ac:dyDescent="0.25">
      <c r="A8" s="9"/>
      <c r="B8" s="10" t="s">
        <v>3</v>
      </c>
      <c r="C8" s="10"/>
      <c r="D8" s="2">
        <v>0</v>
      </c>
      <c r="E8" s="21">
        <v>0</v>
      </c>
      <c r="G8" s="9"/>
      <c r="H8" s="10"/>
      <c r="I8" s="10"/>
      <c r="J8" s="3">
        <f>SUM(J6:J7)</f>
        <v>12500</v>
      </c>
      <c r="K8" s="11">
        <f>SUM(K6:K7)</f>
        <v>12603</v>
      </c>
      <c r="M8">
        <v>3</v>
      </c>
      <c r="N8" s="40" t="s">
        <v>46</v>
      </c>
      <c r="O8" s="52"/>
      <c r="P8" s="52"/>
      <c r="Q8" s="52"/>
      <c r="R8" s="52"/>
    </row>
    <row r="9" spans="1:18" x14ac:dyDescent="0.25">
      <c r="A9" s="9"/>
      <c r="B9" s="10"/>
      <c r="C9" s="10"/>
      <c r="D9" s="3">
        <f>SUM(D6:D8)</f>
        <v>2000</v>
      </c>
      <c r="E9" s="11">
        <f>SUM(E6:E8)</f>
        <v>2000</v>
      </c>
      <c r="G9" s="9"/>
      <c r="H9" s="10" t="s">
        <v>24</v>
      </c>
      <c r="I9" s="10"/>
      <c r="J9" s="3"/>
      <c r="K9" s="11"/>
      <c r="M9">
        <v>4</v>
      </c>
      <c r="N9" s="40" t="s">
        <v>47</v>
      </c>
      <c r="O9" s="52"/>
    </row>
    <row r="10" spans="1:18" x14ac:dyDescent="0.25">
      <c r="A10" s="9"/>
      <c r="B10" s="135" t="s">
        <v>226</v>
      </c>
      <c r="C10" s="10"/>
      <c r="D10" s="3"/>
      <c r="E10" s="11"/>
      <c r="G10" s="9"/>
      <c r="H10" s="10"/>
      <c r="I10" s="10" t="s">
        <v>25</v>
      </c>
      <c r="J10" s="3">
        <v>1500</v>
      </c>
      <c r="K10" s="11">
        <v>1500</v>
      </c>
      <c r="O10" s="52"/>
    </row>
    <row r="11" spans="1:18" x14ac:dyDescent="0.25">
      <c r="A11" s="9"/>
      <c r="B11" s="10" t="s">
        <v>2</v>
      </c>
      <c r="C11" s="10"/>
      <c r="D11" s="3"/>
      <c r="E11" s="11"/>
      <c r="G11" s="12"/>
      <c r="H11" s="13"/>
      <c r="I11" s="86" t="s">
        <v>29</v>
      </c>
      <c r="J11" s="87">
        <f>J10+J8</f>
        <v>14000</v>
      </c>
      <c r="K11" s="88">
        <f>K10+K8</f>
        <v>14103</v>
      </c>
      <c r="L11" s="41"/>
      <c r="M11" s="52"/>
      <c r="N11" s="56" t="s">
        <v>442</v>
      </c>
      <c r="O11" s="52"/>
    </row>
    <row r="12" spans="1:18" x14ac:dyDescent="0.25">
      <c r="A12" s="9"/>
      <c r="B12" s="10"/>
      <c r="C12" s="10" t="s">
        <v>32</v>
      </c>
      <c r="D12" s="3">
        <v>0</v>
      </c>
      <c r="E12" s="11">
        <v>0</v>
      </c>
      <c r="N12" s="52"/>
      <c r="O12" s="52"/>
    </row>
    <row r="13" spans="1:18" x14ac:dyDescent="0.25">
      <c r="A13" s="9"/>
      <c r="B13" s="10"/>
      <c r="C13" s="10" t="s">
        <v>15</v>
      </c>
      <c r="D13" s="3">
        <v>0</v>
      </c>
      <c r="E13" s="11">
        <v>0</v>
      </c>
      <c r="G13" s="5" t="s">
        <v>9</v>
      </c>
      <c r="H13" s="6"/>
      <c r="I13" s="6"/>
      <c r="J13" s="7"/>
      <c r="K13" s="8"/>
    </row>
    <row r="14" spans="1:18" x14ac:dyDescent="0.25">
      <c r="A14" s="9"/>
      <c r="B14" s="10"/>
      <c r="C14" s="10" t="s">
        <v>378</v>
      </c>
      <c r="D14" s="2">
        <v>0</v>
      </c>
      <c r="E14" s="21">
        <v>0</v>
      </c>
      <c r="G14" s="9"/>
      <c r="H14" s="10" t="s">
        <v>26</v>
      </c>
      <c r="I14" s="10"/>
      <c r="J14" s="3"/>
      <c r="K14" s="11"/>
    </row>
    <row r="15" spans="1:18" x14ac:dyDescent="0.25">
      <c r="A15" s="9"/>
      <c r="B15" s="10"/>
      <c r="C15" s="10"/>
      <c r="D15" s="3">
        <f>SUM(D12:D14)</f>
        <v>0</v>
      </c>
      <c r="E15" s="11">
        <f>SUM(E12:E14)</f>
        <v>0</v>
      </c>
      <c r="G15" s="9"/>
      <c r="H15" s="10"/>
      <c r="I15" s="35" t="s">
        <v>10</v>
      </c>
      <c r="J15" s="36">
        <v>0</v>
      </c>
      <c r="K15" s="42">
        <f>L15</f>
        <v>20</v>
      </c>
      <c r="L15" s="38">
        <v>20</v>
      </c>
      <c r="N15" t="s">
        <v>316</v>
      </c>
    </row>
    <row r="16" spans="1:18" x14ac:dyDescent="0.25">
      <c r="A16" s="9"/>
      <c r="B16" s="10"/>
      <c r="C16" s="10"/>
      <c r="D16" s="3"/>
      <c r="E16" s="11"/>
      <c r="G16" s="9"/>
      <c r="H16" s="10"/>
      <c r="I16" s="35" t="s">
        <v>11</v>
      </c>
      <c r="J16" s="36">
        <v>0</v>
      </c>
      <c r="K16" s="42">
        <f>L16</f>
        <v>62</v>
      </c>
      <c r="L16" s="38">
        <v>62</v>
      </c>
    </row>
    <row r="17" spans="1:15" x14ac:dyDescent="0.25">
      <c r="A17" s="12"/>
      <c r="B17" s="13"/>
      <c r="C17" s="14" t="s">
        <v>38</v>
      </c>
      <c r="D17" s="15">
        <f>D15+D9</f>
        <v>2000</v>
      </c>
      <c r="E17" s="16">
        <f>E15+E9</f>
        <v>2000</v>
      </c>
      <c r="G17" s="9"/>
      <c r="H17" s="10"/>
      <c r="I17" s="10" t="s">
        <v>18</v>
      </c>
      <c r="J17" s="3">
        <v>0</v>
      </c>
      <c r="K17" s="11">
        <v>0</v>
      </c>
    </row>
    <row r="18" spans="1:15" x14ac:dyDescent="0.25">
      <c r="A18" s="10"/>
      <c r="B18" s="135"/>
      <c r="C18" s="17"/>
      <c r="D18" s="18"/>
      <c r="E18" s="18"/>
      <c r="G18" s="9"/>
      <c r="H18" s="10" t="s">
        <v>27</v>
      </c>
      <c r="I18" s="10"/>
      <c r="J18" s="3"/>
      <c r="K18" s="11"/>
    </row>
    <row r="19" spans="1:15" x14ac:dyDescent="0.25">
      <c r="A19" s="102" t="s">
        <v>191</v>
      </c>
      <c r="B19" s="6"/>
      <c r="C19" s="6"/>
      <c r="D19" s="7"/>
      <c r="E19" s="8"/>
      <c r="G19" s="9"/>
      <c r="H19" s="10"/>
      <c r="I19" s="35" t="s">
        <v>17</v>
      </c>
      <c r="J19" s="81">
        <v>0</v>
      </c>
      <c r="K19" s="82">
        <f>J19+L19</f>
        <v>21</v>
      </c>
      <c r="L19" s="36">
        <v>21</v>
      </c>
    </row>
    <row r="20" spans="1:15" x14ac:dyDescent="0.25">
      <c r="A20" s="134"/>
      <c r="B20" s="135" t="s">
        <v>220</v>
      </c>
      <c r="C20" s="10"/>
      <c r="D20" s="3"/>
      <c r="E20" s="11"/>
      <c r="G20" s="9"/>
      <c r="H20" s="10"/>
      <c r="I20" s="84" t="s">
        <v>30</v>
      </c>
      <c r="J20" s="140">
        <f>SUM(J15:J19)</f>
        <v>0</v>
      </c>
      <c r="K20" s="141">
        <f>SUM(K15:K19)</f>
        <v>103</v>
      </c>
      <c r="L20" s="41"/>
      <c r="M20" s="41"/>
    </row>
    <row r="21" spans="1:15" x14ac:dyDescent="0.25">
      <c r="A21" s="9"/>
      <c r="B21" s="10" t="s">
        <v>37</v>
      </c>
      <c r="C21" s="10"/>
      <c r="D21" s="3">
        <v>0</v>
      </c>
      <c r="E21" s="11">
        <v>0</v>
      </c>
      <c r="F21" s="31"/>
      <c r="G21" s="20" t="s">
        <v>13</v>
      </c>
      <c r="H21" s="10"/>
      <c r="I21" s="10"/>
      <c r="J21" s="3"/>
      <c r="K21" s="11"/>
      <c r="N21" s="4"/>
    </row>
    <row r="22" spans="1:15" x14ac:dyDescent="0.25">
      <c r="A22" s="9"/>
      <c r="B22" s="10" t="s">
        <v>4</v>
      </c>
      <c r="C22" s="10"/>
      <c r="D22" s="3">
        <v>0</v>
      </c>
      <c r="E22" s="11">
        <v>0</v>
      </c>
      <c r="G22" s="9"/>
      <c r="H22" s="10" t="s">
        <v>19</v>
      </c>
      <c r="I22" s="10"/>
      <c r="J22" s="3"/>
      <c r="K22" s="11"/>
    </row>
    <row r="23" spans="1:15" x14ac:dyDescent="0.25">
      <c r="A23" s="9"/>
      <c r="B23" s="10" t="s">
        <v>5</v>
      </c>
      <c r="C23" s="10"/>
      <c r="D23" s="2">
        <v>0</v>
      </c>
      <c r="E23" s="21">
        <v>0</v>
      </c>
      <c r="G23" s="9"/>
      <c r="H23" s="10"/>
      <c r="I23" s="10" t="s">
        <v>14</v>
      </c>
      <c r="J23" s="3">
        <v>500</v>
      </c>
      <c r="K23" s="11">
        <v>500</v>
      </c>
    </row>
    <row r="24" spans="1:15" x14ac:dyDescent="0.25">
      <c r="A24" s="9"/>
      <c r="B24" s="10"/>
      <c r="C24" s="10"/>
      <c r="D24" s="3">
        <f>SUM(D21:D23)</f>
        <v>0</v>
      </c>
      <c r="E24" s="11">
        <f>SUM(E21:E23)</f>
        <v>0</v>
      </c>
      <c r="G24" s="9"/>
      <c r="H24" s="10"/>
      <c r="I24" s="10" t="s">
        <v>15</v>
      </c>
      <c r="J24" s="3">
        <v>0</v>
      </c>
      <c r="K24" s="11">
        <f>J24+D13-D32</f>
        <v>0</v>
      </c>
    </row>
    <row r="25" spans="1:15" x14ac:dyDescent="0.25">
      <c r="A25" s="9"/>
      <c r="B25" s="135" t="s">
        <v>221</v>
      </c>
      <c r="C25" s="10"/>
      <c r="D25" s="3"/>
      <c r="E25" s="11"/>
      <c r="G25" s="9"/>
      <c r="H25" s="10"/>
      <c r="I25" s="10" t="s">
        <v>16</v>
      </c>
      <c r="J25" s="2">
        <v>0</v>
      </c>
      <c r="K25" s="21">
        <v>0</v>
      </c>
      <c r="O25" s="4"/>
    </row>
    <row r="26" spans="1:15" x14ac:dyDescent="0.25">
      <c r="A26" s="9"/>
      <c r="B26" s="10" t="s">
        <v>12</v>
      </c>
      <c r="C26" s="10"/>
      <c r="D26" s="3"/>
      <c r="E26" s="11"/>
      <c r="G26" s="9"/>
      <c r="H26" s="10"/>
      <c r="I26" s="10"/>
      <c r="J26" s="3">
        <f>SUM(J23:J25)</f>
        <v>500</v>
      </c>
      <c r="K26" s="11">
        <f>SUM(K23:K25)</f>
        <v>500</v>
      </c>
      <c r="O26" s="4"/>
    </row>
    <row r="27" spans="1:15" x14ac:dyDescent="0.25">
      <c r="A27" s="9"/>
      <c r="C27" s="10" t="s">
        <v>32</v>
      </c>
      <c r="D27" s="1">
        <v>0</v>
      </c>
      <c r="E27" s="11">
        <v>0</v>
      </c>
      <c r="G27" s="9"/>
      <c r="H27" s="10" t="s">
        <v>20</v>
      </c>
      <c r="I27" s="10"/>
      <c r="J27" s="3"/>
      <c r="K27" s="11"/>
    </row>
    <row r="28" spans="1:15" x14ac:dyDescent="0.25">
      <c r="A28" s="9"/>
      <c r="C28" s="43" t="s">
        <v>15</v>
      </c>
      <c r="D28" s="41">
        <v>0</v>
      </c>
      <c r="E28" s="45">
        <v>0</v>
      </c>
      <c r="G28" s="9"/>
      <c r="H28" s="10"/>
      <c r="I28" s="43" t="s">
        <v>28</v>
      </c>
      <c r="J28" s="76">
        <f>J11-J20-J26</f>
        <v>13500</v>
      </c>
      <c r="K28" s="77">
        <f>K11-K20-K26</f>
        <v>13500</v>
      </c>
      <c r="L28" s="41"/>
    </row>
    <row r="29" spans="1:15" x14ac:dyDescent="0.25">
      <c r="A29" s="9"/>
      <c r="C29" s="43" t="s">
        <v>377</v>
      </c>
      <c r="D29" s="41">
        <v>0</v>
      </c>
      <c r="E29" s="45">
        <v>0</v>
      </c>
      <c r="G29" s="9"/>
      <c r="H29" s="10"/>
      <c r="I29" s="17" t="s">
        <v>31</v>
      </c>
      <c r="J29" s="18">
        <f>J28+J26</f>
        <v>14000</v>
      </c>
      <c r="K29" s="19">
        <f>K28+K26</f>
        <v>14000</v>
      </c>
    </row>
    <row r="30" spans="1:15" x14ac:dyDescent="0.25">
      <c r="A30" s="9"/>
      <c r="B30" s="10" t="s">
        <v>35</v>
      </c>
      <c r="C30" s="10"/>
      <c r="D30" s="3"/>
      <c r="E30" s="11"/>
      <c r="F30" s="1"/>
      <c r="G30" s="9"/>
      <c r="H30" s="10"/>
      <c r="I30" s="10"/>
      <c r="J30" s="3"/>
      <c r="K30" s="11"/>
      <c r="N30" s="4"/>
      <c r="O30" s="4"/>
    </row>
    <row r="31" spans="1:15" x14ac:dyDescent="0.25">
      <c r="A31" s="9"/>
      <c r="B31" s="10"/>
      <c r="C31" s="10" t="s">
        <v>32</v>
      </c>
      <c r="D31" s="3">
        <v>0</v>
      </c>
      <c r="E31" s="11">
        <v>0</v>
      </c>
      <c r="F31" s="1"/>
      <c r="G31" s="12"/>
      <c r="H31" s="13"/>
      <c r="I31" s="86" t="s">
        <v>39</v>
      </c>
      <c r="J31" s="87">
        <f>J29+J20</f>
        <v>14000</v>
      </c>
      <c r="K31" s="88">
        <f>K29+K20</f>
        <v>14103</v>
      </c>
      <c r="L31" s="41"/>
      <c r="M31" s="4"/>
    </row>
    <row r="32" spans="1:15" x14ac:dyDescent="0.25">
      <c r="A32" s="9"/>
      <c r="B32" s="10"/>
      <c r="C32" s="10" t="s">
        <v>15</v>
      </c>
      <c r="D32" s="2">
        <v>0</v>
      </c>
      <c r="E32" s="21">
        <v>0</v>
      </c>
      <c r="F32" s="1"/>
    </row>
    <row r="33" spans="1:7" x14ac:dyDescent="0.25">
      <c r="A33" s="9"/>
      <c r="B33" s="10"/>
      <c r="C33" s="10"/>
      <c r="D33" s="3">
        <f>SUM(D27:D32)</f>
        <v>0</v>
      </c>
      <c r="E33" s="8">
        <f>SUM(E27:E32)</f>
        <v>0</v>
      </c>
      <c r="G33" s="10"/>
    </row>
    <row r="34" spans="1:7" x14ac:dyDescent="0.25">
      <c r="A34" s="9"/>
      <c r="B34" s="10"/>
      <c r="C34" s="10"/>
      <c r="D34" s="3"/>
      <c r="E34" s="11"/>
    </row>
    <row r="35" spans="1:7" x14ac:dyDescent="0.25">
      <c r="A35" s="12"/>
      <c r="B35" s="13"/>
      <c r="C35" s="103" t="s">
        <v>181</v>
      </c>
      <c r="D35" s="15">
        <f>D33+D24</f>
        <v>0</v>
      </c>
      <c r="E35" s="16">
        <f>E33+E24</f>
        <v>0</v>
      </c>
    </row>
    <row r="36" spans="1:7" x14ac:dyDescent="0.25">
      <c r="A36" s="10"/>
      <c r="B36" s="10"/>
      <c r="C36" s="10"/>
      <c r="D36" s="3"/>
      <c r="E36" s="3"/>
      <c r="F36" s="10"/>
      <c r="G36" s="10"/>
    </row>
    <row r="37" spans="1:7" x14ac:dyDescent="0.25">
      <c r="A37" s="59"/>
      <c r="B37" s="60"/>
      <c r="C37" s="108" t="s">
        <v>321</v>
      </c>
      <c r="D37" s="61">
        <f>D17-D35</f>
        <v>2000</v>
      </c>
      <c r="E37" s="62">
        <f>E17-E35</f>
        <v>2000</v>
      </c>
    </row>
    <row r="38" spans="1:7" x14ac:dyDescent="0.25">
      <c r="F38" s="10"/>
    </row>
    <row r="39" spans="1:7" x14ac:dyDescent="0.25">
      <c r="D39" s="3"/>
      <c r="F39" s="10"/>
    </row>
    <row r="40" spans="1:7" x14ac:dyDescent="0.25">
      <c r="F40" s="41"/>
    </row>
  </sheetData>
  <mergeCells count="4">
    <mergeCell ref="G2:K2"/>
    <mergeCell ref="N3:N4"/>
    <mergeCell ref="A2:E2"/>
    <mergeCell ref="A1:N1"/>
  </mergeCells>
  <printOptions horizontalCentered="1"/>
  <pageMargins left="0.25" right="0.25" top="0.5" bottom="0.5" header="0.3" footer="0.3"/>
  <pageSetup scale="7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FF6A5-DE37-414A-8C58-91D3EBD87C51}">
  <sheetPr>
    <pageSetUpPr fitToPage="1"/>
  </sheetPr>
  <dimension ref="A1:R39"/>
  <sheetViews>
    <sheetView topLeftCell="A4" workbookViewId="0">
      <selection activeCell="J35" sqref="J35"/>
    </sheetView>
  </sheetViews>
  <sheetFormatPr defaultRowHeight="15" x14ac:dyDescent="0.25"/>
  <cols>
    <col min="1" max="1" width="2.85546875" customWidth="1"/>
    <col min="2" max="2" width="2.7109375" customWidth="1"/>
    <col min="3" max="3" width="22.42578125" customWidth="1"/>
    <col min="4" max="4" width="10.85546875" style="1" customWidth="1"/>
    <col min="5" max="5" width="11.7109375" style="1" customWidth="1"/>
    <col min="6" max="6" width="4.28515625" customWidth="1"/>
    <col min="7" max="7" width="2.5703125" customWidth="1"/>
    <col min="8" max="8" width="3" customWidth="1"/>
    <col min="9" max="9" width="27.140625" customWidth="1"/>
    <col min="10" max="10" width="12.28515625" style="1" customWidth="1"/>
    <col min="11" max="11" width="11.85546875" style="1" customWidth="1"/>
    <col min="12" max="12" width="9" style="1" customWidth="1"/>
    <col min="13" max="13" width="2.7109375" customWidth="1"/>
    <col min="14" max="14" width="61.28515625" customWidth="1"/>
    <col min="15" max="15" width="11.5703125" bestFit="1" customWidth="1"/>
  </cols>
  <sheetData>
    <row r="1" spans="1:18" ht="45.75" customHeight="1" x14ac:dyDescent="0.25">
      <c r="A1" s="460" t="s">
        <v>352</v>
      </c>
      <c r="B1" s="461"/>
      <c r="C1" s="461"/>
      <c r="D1" s="461"/>
      <c r="E1" s="461"/>
      <c r="F1" s="461"/>
      <c r="G1" s="461"/>
      <c r="H1" s="461"/>
      <c r="I1" s="461"/>
      <c r="J1" s="461"/>
      <c r="K1" s="461"/>
      <c r="L1" s="461"/>
      <c r="M1" s="461"/>
      <c r="N1" s="462"/>
    </row>
    <row r="2" spans="1:18" ht="15.75" x14ac:dyDescent="0.25">
      <c r="A2" s="457" t="s">
        <v>40</v>
      </c>
      <c r="B2" s="458"/>
      <c r="C2" s="458"/>
      <c r="D2" s="458"/>
      <c r="E2" s="459"/>
      <c r="G2" s="457" t="s">
        <v>0</v>
      </c>
      <c r="H2" s="458"/>
      <c r="I2" s="458"/>
      <c r="J2" s="458"/>
      <c r="K2" s="459"/>
    </row>
    <row r="3" spans="1:18" x14ac:dyDescent="0.25">
      <c r="A3" s="12"/>
      <c r="B3" s="13"/>
      <c r="C3" s="13"/>
      <c r="D3" s="22" t="s">
        <v>51</v>
      </c>
      <c r="E3" s="23" t="s">
        <v>50</v>
      </c>
      <c r="G3" s="12"/>
      <c r="H3" s="13"/>
      <c r="I3" s="13"/>
      <c r="J3" s="395" t="s">
        <v>57</v>
      </c>
      <c r="K3" s="23" t="s">
        <v>50</v>
      </c>
    </row>
    <row r="4" spans="1:18" x14ac:dyDescent="0.25">
      <c r="A4" s="5" t="s">
        <v>22</v>
      </c>
      <c r="B4" s="6"/>
      <c r="C4" s="6"/>
      <c r="D4" s="7"/>
      <c r="E4" s="8"/>
      <c r="G4" s="20" t="s">
        <v>6</v>
      </c>
      <c r="H4" s="10"/>
      <c r="I4" s="10"/>
      <c r="J4" s="3"/>
      <c r="K4" s="11"/>
      <c r="N4" s="463" t="s">
        <v>53</v>
      </c>
    </row>
    <row r="5" spans="1:18" x14ac:dyDescent="0.25">
      <c r="A5" s="20"/>
      <c r="B5" s="135" t="s">
        <v>224</v>
      </c>
      <c r="C5" s="10"/>
      <c r="D5" s="3"/>
      <c r="E5" s="11"/>
      <c r="G5" s="9"/>
      <c r="H5" s="10" t="s">
        <v>23</v>
      </c>
      <c r="I5" s="10"/>
      <c r="J5" s="3"/>
      <c r="K5" s="11"/>
      <c r="N5" s="463"/>
      <c r="O5" s="52"/>
      <c r="P5" s="52"/>
      <c r="Q5" s="52"/>
      <c r="R5" s="52"/>
    </row>
    <row r="6" spans="1:18" x14ac:dyDescent="0.25">
      <c r="A6" s="9"/>
      <c r="B6" s="43" t="s">
        <v>1</v>
      </c>
      <c r="C6" s="43"/>
      <c r="D6" s="44">
        <v>2000</v>
      </c>
      <c r="E6" s="45">
        <v>2021</v>
      </c>
      <c r="F6" s="41"/>
      <c r="G6" s="9"/>
      <c r="H6" s="10"/>
      <c r="I6" s="33" t="s">
        <v>7</v>
      </c>
      <c r="J6" s="34">
        <v>8103</v>
      </c>
      <c r="K6" s="46">
        <f>J6+L6</f>
        <v>8021</v>
      </c>
      <c r="L6" s="37">
        <v>-82</v>
      </c>
      <c r="M6">
        <v>1</v>
      </c>
      <c r="N6" s="39" t="s">
        <v>54</v>
      </c>
      <c r="O6" s="52"/>
      <c r="P6" s="52"/>
      <c r="Q6" s="52"/>
      <c r="R6" s="52"/>
    </row>
    <row r="7" spans="1:18" x14ac:dyDescent="0.25">
      <c r="A7" s="9"/>
      <c r="B7" s="10" t="s">
        <v>36</v>
      </c>
      <c r="C7" s="10"/>
      <c r="D7" s="3">
        <v>0</v>
      </c>
      <c r="E7" s="11">
        <v>0</v>
      </c>
      <c r="G7" s="9"/>
      <c r="H7" s="10"/>
      <c r="I7" s="10" t="s">
        <v>8</v>
      </c>
      <c r="J7" s="2">
        <v>4500</v>
      </c>
      <c r="K7" s="21">
        <v>4500</v>
      </c>
      <c r="M7">
        <v>2</v>
      </c>
      <c r="N7" s="39" t="s">
        <v>55</v>
      </c>
      <c r="O7" s="52"/>
      <c r="P7" s="52"/>
      <c r="Q7" s="52"/>
      <c r="R7" s="52"/>
    </row>
    <row r="8" spans="1:18" x14ac:dyDescent="0.25">
      <c r="A8" s="9"/>
      <c r="B8" s="10" t="s">
        <v>3</v>
      </c>
      <c r="C8" s="10"/>
      <c r="D8" s="2">
        <v>0</v>
      </c>
      <c r="E8" s="21">
        <v>0</v>
      </c>
      <c r="G8" s="9"/>
      <c r="H8" s="10"/>
      <c r="I8" s="10"/>
      <c r="J8" s="3">
        <f>J6+J7</f>
        <v>12603</v>
      </c>
      <c r="K8" s="11">
        <f>SUM(K6:K7)</f>
        <v>12521</v>
      </c>
      <c r="M8">
        <v>3</v>
      </c>
      <c r="N8" s="39" t="s">
        <v>56</v>
      </c>
      <c r="O8" s="52"/>
      <c r="P8" s="52"/>
      <c r="Q8" s="52"/>
      <c r="R8" s="52"/>
    </row>
    <row r="9" spans="1:18" x14ac:dyDescent="0.25">
      <c r="A9" s="9"/>
      <c r="B9" s="10"/>
      <c r="C9" s="10"/>
      <c r="D9" s="3">
        <f>SUM(D6:D8)</f>
        <v>2000</v>
      </c>
      <c r="E9" s="11">
        <f>SUM(E6:E8)</f>
        <v>2021</v>
      </c>
      <c r="G9" s="9"/>
      <c r="H9" s="10" t="s">
        <v>24</v>
      </c>
      <c r="I9" s="10"/>
      <c r="J9" s="3"/>
      <c r="K9" s="11"/>
      <c r="M9" s="52"/>
      <c r="N9" s="52"/>
    </row>
    <row r="10" spans="1:18" x14ac:dyDescent="0.25">
      <c r="A10" s="9"/>
      <c r="B10" s="135" t="s">
        <v>225</v>
      </c>
      <c r="C10" s="10"/>
      <c r="D10" s="3"/>
      <c r="E10" s="11"/>
      <c r="G10" s="9"/>
      <c r="H10" s="10"/>
      <c r="I10" s="10" t="s">
        <v>25</v>
      </c>
      <c r="J10" s="2">
        <v>1500</v>
      </c>
      <c r="K10" s="21">
        <v>1500</v>
      </c>
      <c r="N10" s="471" t="s">
        <v>345</v>
      </c>
    </row>
    <row r="11" spans="1:18" x14ac:dyDescent="0.25">
      <c r="A11" s="9"/>
      <c r="B11" s="10" t="s">
        <v>2</v>
      </c>
      <c r="C11" s="10"/>
      <c r="D11" s="3"/>
      <c r="E11" s="11"/>
      <c r="G11" s="12"/>
      <c r="H11" s="13"/>
      <c r="I11" s="86" t="s">
        <v>29</v>
      </c>
      <c r="J11" s="87">
        <f>J10+J8</f>
        <v>14103</v>
      </c>
      <c r="K11" s="51">
        <f>K8+K10</f>
        <v>14021</v>
      </c>
      <c r="L11" s="41"/>
      <c r="N11" s="471"/>
    </row>
    <row r="12" spans="1:18" x14ac:dyDescent="0.25">
      <c r="A12" s="9"/>
      <c r="B12" s="10"/>
      <c r="C12" s="10" t="s">
        <v>32</v>
      </c>
      <c r="D12" s="3">
        <v>0</v>
      </c>
      <c r="E12" s="11">
        <v>0</v>
      </c>
      <c r="N12" s="56" t="s">
        <v>442</v>
      </c>
    </row>
    <row r="13" spans="1:18" x14ac:dyDescent="0.25">
      <c r="A13" s="9"/>
      <c r="B13" s="10"/>
      <c r="C13" s="10" t="s">
        <v>15</v>
      </c>
      <c r="D13" s="3">
        <v>0</v>
      </c>
      <c r="E13" s="11">
        <v>0</v>
      </c>
      <c r="G13" s="5" t="s">
        <v>9</v>
      </c>
      <c r="H13" s="6"/>
      <c r="I13" s="6"/>
      <c r="J13" s="7"/>
      <c r="K13" s="8"/>
    </row>
    <row r="14" spans="1:18" x14ac:dyDescent="0.25">
      <c r="A14" s="9"/>
      <c r="B14" s="10"/>
      <c r="C14" s="10" t="s">
        <v>378</v>
      </c>
      <c r="D14" s="2">
        <v>0</v>
      </c>
      <c r="E14" s="21">
        <v>0</v>
      </c>
      <c r="G14" s="9"/>
      <c r="H14" s="10" t="s">
        <v>26</v>
      </c>
      <c r="I14" s="10"/>
      <c r="J14" s="3"/>
      <c r="K14" s="11"/>
      <c r="N14" s="52"/>
    </row>
    <row r="15" spans="1:18" x14ac:dyDescent="0.25">
      <c r="A15" s="9"/>
      <c r="B15" s="10"/>
      <c r="C15" s="10"/>
      <c r="D15" s="3">
        <f>SUM(D12:D14)</f>
        <v>0</v>
      </c>
      <c r="E15" s="11">
        <f>SUM(E12:E14)</f>
        <v>0</v>
      </c>
      <c r="G15" s="9"/>
      <c r="H15" s="10"/>
      <c r="I15" s="33" t="s">
        <v>10</v>
      </c>
      <c r="J15" s="34">
        <v>20</v>
      </c>
      <c r="K15" s="46">
        <f>J15+L15</f>
        <v>0</v>
      </c>
      <c r="L15" s="37">
        <v>-20</v>
      </c>
      <c r="N15" s="52"/>
    </row>
    <row r="16" spans="1:18" x14ac:dyDescent="0.25">
      <c r="A16" s="9"/>
      <c r="B16" s="10"/>
      <c r="C16" s="10"/>
      <c r="D16" s="3"/>
      <c r="E16" s="11"/>
      <c r="G16" s="9"/>
      <c r="H16" s="10"/>
      <c r="I16" s="33" t="s">
        <v>11</v>
      </c>
      <c r="J16" s="34">
        <v>62</v>
      </c>
      <c r="K16" s="46">
        <f>J16+L16</f>
        <v>0</v>
      </c>
      <c r="L16" s="37">
        <v>-62</v>
      </c>
    </row>
    <row r="17" spans="1:15" x14ac:dyDescent="0.25">
      <c r="A17" s="12"/>
      <c r="B17" s="13"/>
      <c r="C17" s="14" t="s">
        <v>38</v>
      </c>
      <c r="D17" s="15">
        <f>D15+D9</f>
        <v>2000</v>
      </c>
      <c r="E17" s="16">
        <f>E15+E9</f>
        <v>2021</v>
      </c>
      <c r="G17" s="9"/>
      <c r="H17" s="10"/>
      <c r="I17" s="10" t="s">
        <v>18</v>
      </c>
      <c r="J17" s="3">
        <v>0</v>
      </c>
      <c r="K17" s="11">
        <v>0</v>
      </c>
      <c r="N17" t="s">
        <v>156</v>
      </c>
    </row>
    <row r="18" spans="1:15" x14ac:dyDescent="0.25">
      <c r="E18" s="32"/>
      <c r="F18" s="31"/>
      <c r="G18" s="9"/>
      <c r="H18" s="10" t="s">
        <v>27</v>
      </c>
      <c r="I18" s="10"/>
      <c r="J18" s="3"/>
      <c r="K18" s="11"/>
    </row>
    <row r="19" spans="1:15" x14ac:dyDescent="0.25">
      <c r="A19" s="102" t="s">
        <v>191</v>
      </c>
      <c r="B19" s="6"/>
      <c r="C19" s="6"/>
      <c r="D19" s="7"/>
      <c r="E19" s="8"/>
      <c r="G19" s="9"/>
      <c r="H19" s="10"/>
      <c r="I19" s="43" t="s">
        <v>17</v>
      </c>
      <c r="J19" s="76">
        <v>0</v>
      </c>
      <c r="K19" s="77">
        <v>0</v>
      </c>
      <c r="L19" s="41"/>
    </row>
    <row r="20" spans="1:15" x14ac:dyDescent="0.25">
      <c r="A20" s="134"/>
      <c r="B20" s="135" t="s">
        <v>220</v>
      </c>
      <c r="C20" s="10"/>
      <c r="D20" s="3"/>
      <c r="E20" s="11"/>
      <c r="G20" s="9"/>
      <c r="H20" s="10"/>
      <c r="I20" s="84" t="s">
        <v>30</v>
      </c>
      <c r="J20" s="140">
        <f>SUM(J15:J19)</f>
        <v>82</v>
      </c>
      <c r="K20" s="141">
        <f>SUM(K15:K19)</f>
        <v>0</v>
      </c>
      <c r="L20" s="41"/>
    </row>
    <row r="21" spans="1:15" x14ac:dyDescent="0.25">
      <c r="A21" s="9"/>
      <c r="B21" s="10" t="s">
        <v>37</v>
      </c>
      <c r="C21" s="10"/>
      <c r="D21" s="3">
        <v>0</v>
      </c>
      <c r="E21" s="11">
        <v>0</v>
      </c>
      <c r="G21" s="20" t="s">
        <v>13</v>
      </c>
      <c r="H21" s="10"/>
      <c r="I21" s="10"/>
      <c r="J21" s="3"/>
      <c r="K21" s="11"/>
      <c r="M21" s="41"/>
    </row>
    <row r="22" spans="1:15" x14ac:dyDescent="0.25">
      <c r="A22" s="9"/>
      <c r="B22" s="10" t="s">
        <v>4</v>
      </c>
      <c r="C22" s="10"/>
      <c r="D22" s="3">
        <v>0</v>
      </c>
      <c r="E22" s="11">
        <v>0</v>
      </c>
      <c r="G22" s="9"/>
      <c r="H22" s="10" t="s">
        <v>19</v>
      </c>
      <c r="I22" s="10"/>
      <c r="J22" s="3"/>
      <c r="K22" s="11"/>
      <c r="N22" s="4"/>
    </row>
    <row r="23" spans="1:15" x14ac:dyDescent="0.25">
      <c r="A23" s="9"/>
      <c r="B23" s="10" t="s">
        <v>5</v>
      </c>
      <c r="C23" s="10"/>
      <c r="D23" s="2">
        <v>0</v>
      </c>
      <c r="E23" s="21">
        <v>0</v>
      </c>
      <c r="G23" s="9"/>
      <c r="H23" s="10"/>
      <c r="I23" s="10" t="s">
        <v>14</v>
      </c>
      <c r="J23" s="3">
        <v>500</v>
      </c>
      <c r="K23" s="11">
        <v>500</v>
      </c>
    </row>
    <row r="24" spans="1:15" x14ac:dyDescent="0.25">
      <c r="A24" s="9"/>
      <c r="B24" s="10"/>
      <c r="C24" s="10"/>
      <c r="D24" s="3">
        <f>SUM(D21:D23)</f>
        <v>0</v>
      </c>
      <c r="E24" s="11">
        <f>SUM(E21:E23)</f>
        <v>0</v>
      </c>
      <c r="G24" s="9"/>
      <c r="H24" s="10"/>
      <c r="I24" s="10" t="s">
        <v>15</v>
      </c>
      <c r="J24" s="3">
        <v>0</v>
      </c>
      <c r="K24" s="11">
        <f>J24+D13-D32</f>
        <v>0</v>
      </c>
    </row>
    <row r="25" spans="1:15" x14ac:dyDescent="0.25">
      <c r="A25" s="9"/>
      <c r="B25" s="135" t="s">
        <v>221</v>
      </c>
      <c r="C25" s="10"/>
      <c r="D25" s="3"/>
      <c r="E25" s="11"/>
      <c r="G25" s="9"/>
      <c r="H25" s="10"/>
      <c r="I25" s="10" t="s">
        <v>16</v>
      </c>
      <c r="J25" s="2">
        <v>0</v>
      </c>
      <c r="K25" s="21">
        <v>0</v>
      </c>
      <c r="O25" s="4"/>
    </row>
    <row r="26" spans="1:15" x14ac:dyDescent="0.25">
      <c r="A26" s="9"/>
      <c r="B26" s="10" t="s">
        <v>12</v>
      </c>
      <c r="C26" s="10"/>
      <c r="D26" s="3"/>
      <c r="E26" s="11"/>
      <c r="F26" s="1"/>
      <c r="G26" s="9"/>
      <c r="H26" s="10"/>
      <c r="I26" s="10"/>
      <c r="J26" s="3">
        <f>SUM(J23:J25)</f>
        <v>500</v>
      </c>
      <c r="K26" s="8">
        <f>SUM(K23:K25)</f>
        <v>500</v>
      </c>
      <c r="O26" s="4"/>
    </row>
    <row r="27" spans="1:15" x14ac:dyDescent="0.25">
      <c r="A27" s="9"/>
      <c r="B27" s="10"/>
      <c r="C27" s="10" t="s">
        <v>32</v>
      </c>
      <c r="D27" s="3">
        <v>0</v>
      </c>
      <c r="E27" s="11">
        <v>0</v>
      </c>
      <c r="F27" s="1"/>
      <c r="G27" s="9"/>
      <c r="H27" s="10" t="s">
        <v>20</v>
      </c>
      <c r="I27" s="10"/>
      <c r="J27" s="3"/>
      <c r="K27" s="11"/>
    </row>
    <row r="28" spans="1:15" x14ac:dyDescent="0.25">
      <c r="A28" s="9"/>
      <c r="B28" s="10"/>
      <c r="C28" s="43" t="s">
        <v>15</v>
      </c>
      <c r="D28" s="44">
        <v>0</v>
      </c>
      <c r="E28" s="45">
        <v>0</v>
      </c>
      <c r="F28" s="1"/>
      <c r="G28" s="9"/>
      <c r="H28" s="10"/>
      <c r="I28" s="43" t="s">
        <v>28</v>
      </c>
      <c r="J28" s="76">
        <f>J11-J20-J26</f>
        <v>13521</v>
      </c>
      <c r="K28" s="77">
        <f>K11-K20-K26</f>
        <v>13521</v>
      </c>
      <c r="L28" s="41"/>
    </row>
    <row r="29" spans="1:15" x14ac:dyDescent="0.25">
      <c r="A29" s="9"/>
      <c r="B29" s="10"/>
      <c r="C29" s="43" t="s">
        <v>377</v>
      </c>
      <c r="D29" s="44">
        <v>0</v>
      </c>
      <c r="E29" s="45">
        <v>0</v>
      </c>
      <c r="F29" s="1"/>
      <c r="G29" s="9"/>
      <c r="H29" s="10"/>
      <c r="I29" s="17" t="s">
        <v>31</v>
      </c>
      <c r="J29" s="140">
        <f>J26+J28</f>
        <v>14021</v>
      </c>
      <c r="K29" s="141">
        <f>K26+K28</f>
        <v>14021</v>
      </c>
    </row>
    <row r="30" spans="1:15" x14ac:dyDescent="0.25">
      <c r="A30" s="9"/>
      <c r="B30" s="10" t="s">
        <v>35</v>
      </c>
      <c r="C30" s="10"/>
      <c r="D30" s="3"/>
      <c r="E30" s="11"/>
      <c r="G30" s="9"/>
      <c r="H30" s="10"/>
      <c r="I30" s="10"/>
      <c r="J30" s="3"/>
      <c r="K30" s="11"/>
      <c r="O30" s="4"/>
    </row>
    <row r="31" spans="1:15" x14ac:dyDescent="0.25">
      <c r="A31" s="9"/>
      <c r="B31" s="10"/>
      <c r="C31" s="10" t="s">
        <v>32</v>
      </c>
      <c r="D31" s="3">
        <v>0</v>
      </c>
      <c r="E31" s="11">
        <v>0</v>
      </c>
      <c r="G31" s="12"/>
      <c r="H31" s="13"/>
      <c r="I31" s="86" t="s">
        <v>39</v>
      </c>
      <c r="J31" s="87">
        <f>J20+J29</f>
        <v>14103</v>
      </c>
      <c r="K31" s="88">
        <f>K20+K29</f>
        <v>14021</v>
      </c>
      <c r="L31" s="41"/>
      <c r="N31" s="4"/>
    </row>
    <row r="32" spans="1:15" x14ac:dyDescent="0.25">
      <c r="A32" s="9"/>
      <c r="B32" s="10"/>
      <c r="C32" s="10" t="s">
        <v>15</v>
      </c>
      <c r="D32" s="2">
        <v>0</v>
      </c>
      <c r="E32" s="21">
        <v>0</v>
      </c>
      <c r="M32" s="4"/>
    </row>
    <row r="33" spans="1:7" x14ac:dyDescent="0.25">
      <c r="A33" s="9"/>
      <c r="B33" s="10"/>
      <c r="C33" s="10"/>
      <c r="D33" s="3">
        <f>SUM(D27:D32)</f>
        <v>0</v>
      </c>
      <c r="E33" s="8">
        <f>SUM(E27:E32)</f>
        <v>0</v>
      </c>
      <c r="F33" s="10"/>
      <c r="G33" s="10"/>
    </row>
    <row r="34" spans="1:7" x14ac:dyDescent="0.25">
      <c r="A34" s="9"/>
      <c r="B34" s="10"/>
      <c r="C34" s="10"/>
      <c r="D34" s="3"/>
      <c r="E34" s="11"/>
      <c r="G34" s="10"/>
    </row>
    <row r="35" spans="1:7" x14ac:dyDescent="0.25">
      <c r="A35" s="12"/>
      <c r="B35" s="13"/>
      <c r="C35" s="103" t="s">
        <v>181</v>
      </c>
      <c r="D35" s="15">
        <f>D33+D24</f>
        <v>0</v>
      </c>
      <c r="E35" s="16">
        <f>E33+E24</f>
        <v>0</v>
      </c>
    </row>
    <row r="36" spans="1:7" x14ac:dyDescent="0.25">
      <c r="A36" s="12"/>
      <c r="D36" s="3"/>
      <c r="E36" s="2"/>
      <c r="F36" s="10"/>
    </row>
    <row r="37" spans="1:7" x14ac:dyDescent="0.25">
      <c r="B37" s="60"/>
      <c r="C37" s="108" t="s">
        <v>321</v>
      </c>
      <c r="D37" s="61">
        <f>D17-D35</f>
        <v>2000</v>
      </c>
      <c r="E37" s="61">
        <f>E17-E35</f>
        <v>2021</v>
      </c>
      <c r="F37" s="74"/>
    </row>
    <row r="38" spans="1:7" x14ac:dyDescent="0.25">
      <c r="A38" s="70"/>
      <c r="D38" s="3"/>
    </row>
    <row r="39" spans="1:7" x14ac:dyDescent="0.25">
      <c r="A39" s="10"/>
    </row>
  </sheetData>
  <mergeCells count="5">
    <mergeCell ref="G2:K2"/>
    <mergeCell ref="N10:N11"/>
    <mergeCell ref="N4:N5"/>
    <mergeCell ref="A2:E2"/>
    <mergeCell ref="A1:N1"/>
  </mergeCells>
  <printOptions horizontalCentered="1"/>
  <pageMargins left="0.25" right="0.25" top="0.5" bottom="0.5" header="0.3" footer="0.3"/>
  <pageSetup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7F68C-287B-4F6E-9AD0-BB1EFC1694EC}">
  <sheetPr>
    <pageSetUpPr fitToPage="1"/>
  </sheetPr>
  <dimension ref="A1:R38"/>
  <sheetViews>
    <sheetView workbookViewId="0">
      <selection activeCell="N26" sqref="N26"/>
    </sheetView>
  </sheetViews>
  <sheetFormatPr defaultRowHeight="15" x14ac:dyDescent="0.25"/>
  <cols>
    <col min="1" max="1" width="2.7109375" customWidth="1"/>
    <col min="2" max="2" width="3.5703125" customWidth="1"/>
    <col min="3" max="3" width="22.28515625" customWidth="1"/>
    <col min="4" max="4" width="11" style="1" customWidth="1"/>
    <col min="5" max="5" width="11.140625" style="1" customWidth="1"/>
    <col min="6" max="6" width="7.7109375" customWidth="1"/>
    <col min="7" max="7" width="3" customWidth="1"/>
    <col min="8" max="8" width="3.140625" customWidth="1"/>
    <col min="9" max="9" width="27.5703125" customWidth="1"/>
    <col min="10" max="10" width="11.5703125" style="1" customWidth="1"/>
    <col min="11" max="11" width="11.42578125" style="1" customWidth="1"/>
    <col min="12" max="12" width="8.28515625" style="1" customWidth="1"/>
    <col min="13" max="13" width="3.28515625" customWidth="1"/>
    <col min="14" max="14" width="55.140625" customWidth="1"/>
    <col min="15" max="15" width="11.5703125" bestFit="1" customWidth="1"/>
  </cols>
  <sheetData>
    <row r="1" spans="1:18" ht="45.75" customHeight="1" x14ac:dyDescent="0.25">
      <c r="A1" s="460" t="s">
        <v>353</v>
      </c>
      <c r="B1" s="461"/>
      <c r="C1" s="461"/>
      <c r="D1" s="461"/>
      <c r="E1" s="461"/>
      <c r="F1" s="461"/>
      <c r="G1" s="461"/>
      <c r="H1" s="461"/>
      <c r="I1" s="461"/>
      <c r="J1" s="461"/>
      <c r="K1" s="461"/>
      <c r="L1" s="461"/>
      <c r="M1" s="461"/>
      <c r="N1" s="462"/>
    </row>
    <row r="2" spans="1:18" ht="15.75" x14ac:dyDescent="0.25">
      <c r="A2" s="457" t="s">
        <v>40</v>
      </c>
      <c r="B2" s="458"/>
      <c r="C2" s="458"/>
      <c r="D2" s="458"/>
      <c r="E2" s="459"/>
      <c r="G2" s="457" t="s">
        <v>0</v>
      </c>
      <c r="H2" s="458"/>
      <c r="I2" s="458"/>
      <c r="J2" s="458"/>
      <c r="K2" s="459"/>
    </row>
    <row r="3" spans="1:18" x14ac:dyDescent="0.25">
      <c r="A3" s="12"/>
      <c r="B3" s="13"/>
      <c r="C3" s="13"/>
      <c r="D3" s="22" t="s">
        <v>51</v>
      </c>
      <c r="E3" s="23" t="s">
        <v>50</v>
      </c>
      <c r="G3" s="12"/>
      <c r="H3" s="13"/>
      <c r="I3" s="13"/>
      <c r="J3" s="395" t="s">
        <v>57</v>
      </c>
      <c r="K3" s="23" t="s">
        <v>50</v>
      </c>
    </row>
    <row r="4" spans="1:18" x14ac:dyDescent="0.25">
      <c r="A4" s="5" t="s">
        <v>22</v>
      </c>
      <c r="B4" s="6"/>
      <c r="C4" s="6"/>
      <c r="D4" s="7"/>
      <c r="E4" s="8"/>
      <c r="G4" s="20" t="s">
        <v>6</v>
      </c>
      <c r="H4" s="10"/>
      <c r="I4" s="10"/>
      <c r="J4" s="3"/>
      <c r="K4" s="11"/>
      <c r="N4" t="s">
        <v>61</v>
      </c>
    </row>
    <row r="5" spans="1:18" x14ac:dyDescent="0.25">
      <c r="A5" s="20"/>
      <c r="B5" s="135" t="s">
        <v>224</v>
      </c>
      <c r="C5" s="10"/>
      <c r="D5" s="3"/>
      <c r="E5" s="11"/>
      <c r="G5" s="9"/>
      <c r="H5" s="10" t="s">
        <v>23</v>
      </c>
      <c r="I5" s="10"/>
      <c r="J5" s="3"/>
      <c r="K5" s="11"/>
      <c r="N5" t="s">
        <v>62</v>
      </c>
      <c r="O5" s="52"/>
      <c r="P5" s="52"/>
      <c r="Q5" s="52"/>
      <c r="R5" s="52"/>
    </row>
    <row r="6" spans="1:18" x14ac:dyDescent="0.25">
      <c r="A6" s="9"/>
      <c r="B6" s="35" t="s">
        <v>1</v>
      </c>
      <c r="C6" s="35"/>
      <c r="D6" s="36">
        <v>2021</v>
      </c>
      <c r="E6" s="42">
        <f>D6+F6</f>
        <v>2063</v>
      </c>
      <c r="F6" s="38">
        <v>42</v>
      </c>
      <c r="G6" s="9"/>
      <c r="H6" s="10"/>
      <c r="I6" s="35" t="s">
        <v>7</v>
      </c>
      <c r="J6" s="36">
        <v>8021</v>
      </c>
      <c r="K6" s="42">
        <f>J6+L6</f>
        <v>8063</v>
      </c>
      <c r="L6" s="38">
        <v>42</v>
      </c>
      <c r="M6">
        <v>1</v>
      </c>
      <c r="N6" s="40" t="s">
        <v>59</v>
      </c>
      <c r="O6" s="52"/>
      <c r="P6" s="52"/>
      <c r="Q6" s="52"/>
      <c r="R6" s="52"/>
    </row>
    <row r="7" spans="1:18" x14ac:dyDescent="0.25">
      <c r="A7" s="9"/>
      <c r="B7" s="10" t="s">
        <v>36</v>
      </c>
      <c r="C7" s="10"/>
      <c r="D7" s="3">
        <v>0</v>
      </c>
      <c r="E7" s="11">
        <v>0</v>
      </c>
      <c r="G7" s="9"/>
      <c r="H7" s="10"/>
      <c r="I7" s="10" t="s">
        <v>8</v>
      </c>
      <c r="J7" s="2">
        <v>4500</v>
      </c>
      <c r="K7" s="21">
        <v>4500</v>
      </c>
      <c r="M7">
        <v>2</v>
      </c>
      <c r="N7" s="40" t="s">
        <v>60</v>
      </c>
      <c r="O7" s="52"/>
      <c r="P7" s="52"/>
      <c r="Q7" s="52"/>
      <c r="R7" s="52"/>
    </row>
    <row r="8" spans="1:18" x14ac:dyDescent="0.25">
      <c r="A8" s="9"/>
      <c r="B8" s="10" t="s">
        <v>3</v>
      </c>
      <c r="C8" s="10"/>
      <c r="D8" s="2">
        <v>0</v>
      </c>
      <c r="E8" s="21">
        <v>0</v>
      </c>
      <c r="G8" s="9"/>
      <c r="H8" s="10"/>
      <c r="I8" s="10"/>
      <c r="J8" s="3">
        <f>SUM(J6:J7)</f>
        <v>12521</v>
      </c>
      <c r="K8" s="11">
        <f>SUM(K6:K7)</f>
        <v>12563</v>
      </c>
      <c r="O8" s="52"/>
      <c r="P8" s="52"/>
      <c r="Q8" s="52"/>
      <c r="R8" s="52"/>
    </row>
    <row r="9" spans="1:18" x14ac:dyDescent="0.25">
      <c r="A9" s="9"/>
      <c r="B9" s="10"/>
      <c r="C9" s="10"/>
      <c r="D9" s="3">
        <f>SUM(D6:D8)</f>
        <v>2021</v>
      </c>
      <c r="E9" s="11">
        <f>SUM(E6:E8)</f>
        <v>2063</v>
      </c>
      <c r="G9" s="9"/>
      <c r="H9" s="10" t="s">
        <v>24</v>
      </c>
      <c r="I9" s="10"/>
      <c r="J9" s="3"/>
      <c r="K9" s="11"/>
      <c r="N9" t="s">
        <v>456</v>
      </c>
    </row>
    <row r="10" spans="1:18" x14ac:dyDescent="0.25">
      <c r="A10" s="9"/>
      <c r="B10" s="135" t="s">
        <v>225</v>
      </c>
      <c r="C10" s="10"/>
      <c r="D10" s="3"/>
      <c r="E10" s="11"/>
      <c r="G10" s="9"/>
      <c r="H10" s="10"/>
      <c r="I10" s="10" t="s">
        <v>25</v>
      </c>
      <c r="J10" s="2">
        <v>1500</v>
      </c>
      <c r="K10" s="21">
        <v>1500</v>
      </c>
      <c r="M10">
        <v>3</v>
      </c>
      <c r="N10" s="106" t="s">
        <v>194</v>
      </c>
    </row>
    <row r="11" spans="1:18" x14ac:dyDescent="0.25">
      <c r="A11" s="9"/>
      <c r="B11" s="10" t="s">
        <v>2</v>
      </c>
      <c r="C11" s="10"/>
      <c r="D11" s="3"/>
      <c r="E11" s="11"/>
      <c r="G11" s="12"/>
      <c r="H11" s="13"/>
      <c r="I11" s="14" t="s">
        <v>29</v>
      </c>
      <c r="J11" s="79">
        <f>J8+J10</f>
        <v>14021</v>
      </c>
      <c r="K11" s="79">
        <f>K8+K10</f>
        <v>14063</v>
      </c>
      <c r="M11">
        <v>4</v>
      </c>
      <c r="N11" s="56" t="s">
        <v>58</v>
      </c>
    </row>
    <row r="12" spans="1:18" x14ac:dyDescent="0.25">
      <c r="A12" s="9"/>
      <c r="B12" s="10"/>
      <c r="C12" s="10" t="s">
        <v>32</v>
      </c>
      <c r="D12" s="3">
        <v>0</v>
      </c>
      <c r="E12" s="11">
        <v>0</v>
      </c>
      <c r="N12" s="52"/>
    </row>
    <row r="13" spans="1:18" x14ac:dyDescent="0.25">
      <c r="A13" s="9"/>
      <c r="B13" s="10"/>
      <c r="C13" s="10" t="s">
        <v>15</v>
      </c>
      <c r="D13" s="3">
        <v>0</v>
      </c>
      <c r="E13" s="11">
        <v>0</v>
      </c>
      <c r="G13" s="5" t="s">
        <v>9</v>
      </c>
      <c r="H13" s="6"/>
      <c r="I13" s="6"/>
      <c r="J13" s="7"/>
      <c r="K13" s="8"/>
      <c r="M13" s="139" t="s">
        <v>317</v>
      </c>
      <c r="N13" s="471" t="s">
        <v>79</v>
      </c>
    </row>
    <row r="14" spans="1:18" x14ac:dyDescent="0.25">
      <c r="A14" s="9"/>
      <c r="B14" s="10"/>
      <c r="C14" s="10" t="s">
        <v>378</v>
      </c>
      <c r="D14" s="2">
        <v>0</v>
      </c>
      <c r="E14" s="21">
        <v>0</v>
      </c>
      <c r="G14" s="9"/>
      <c r="H14" s="10" t="s">
        <v>26</v>
      </c>
      <c r="I14" s="10"/>
      <c r="J14" s="3"/>
      <c r="K14" s="11"/>
      <c r="N14" s="471"/>
    </row>
    <row r="15" spans="1:18" x14ac:dyDescent="0.25">
      <c r="A15" s="9"/>
      <c r="B15" s="10"/>
      <c r="C15" s="10"/>
      <c r="D15" s="3">
        <f>SUM(D12:D14)</f>
        <v>0</v>
      </c>
      <c r="E15" s="11">
        <f>SUM(E12:E14)</f>
        <v>0</v>
      </c>
      <c r="G15" s="9"/>
      <c r="H15" s="10"/>
      <c r="I15" s="43" t="s">
        <v>10</v>
      </c>
      <c r="J15" s="44">
        <v>0</v>
      </c>
      <c r="K15" s="45">
        <v>0</v>
      </c>
      <c r="L15" s="41"/>
    </row>
    <row r="16" spans="1:18" x14ac:dyDescent="0.25">
      <c r="A16" s="9"/>
      <c r="B16" s="10"/>
      <c r="C16" s="10"/>
      <c r="D16" s="3"/>
      <c r="E16" s="11"/>
      <c r="G16" s="9"/>
      <c r="H16" s="10"/>
      <c r="I16" s="43" t="s">
        <v>11</v>
      </c>
      <c r="J16" s="44">
        <v>0</v>
      </c>
      <c r="K16" s="45">
        <v>0</v>
      </c>
      <c r="L16" s="41"/>
    </row>
    <row r="17" spans="1:15" x14ac:dyDescent="0.25">
      <c r="A17" s="12"/>
      <c r="B17" s="13"/>
      <c r="C17" s="14" t="s">
        <v>38</v>
      </c>
      <c r="D17" s="79">
        <f>D9+D15</f>
        <v>2021</v>
      </c>
      <c r="E17" s="142">
        <f>E9+E15</f>
        <v>2063</v>
      </c>
      <c r="G17" s="9"/>
      <c r="H17" s="10"/>
      <c r="I17" s="10" t="s">
        <v>18</v>
      </c>
      <c r="J17" s="3">
        <v>0</v>
      </c>
      <c r="K17" s="11">
        <v>0</v>
      </c>
    </row>
    <row r="18" spans="1:15" x14ac:dyDescent="0.25">
      <c r="E18" s="32"/>
      <c r="F18" s="31"/>
      <c r="G18" s="9"/>
      <c r="H18" s="10" t="s">
        <v>27</v>
      </c>
      <c r="I18" s="10"/>
      <c r="J18" s="3"/>
      <c r="K18" s="11"/>
    </row>
    <row r="19" spans="1:15" x14ac:dyDescent="0.25">
      <c r="A19" s="102" t="s">
        <v>191</v>
      </c>
      <c r="B19" s="6"/>
      <c r="C19" s="6"/>
      <c r="D19" s="7"/>
      <c r="E19" s="8"/>
      <c r="G19" s="9"/>
      <c r="H19" s="10"/>
      <c r="I19" s="43" t="s">
        <v>17</v>
      </c>
      <c r="J19" s="76">
        <v>0</v>
      </c>
      <c r="K19" s="77">
        <v>0</v>
      </c>
      <c r="L19" s="41"/>
      <c r="M19" s="41"/>
    </row>
    <row r="20" spans="1:15" x14ac:dyDescent="0.25">
      <c r="A20" s="134"/>
      <c r="B20" s="135" t="s">
        <v>220</v>
      </c>
      <c r="C20" s="10"/>
      <c r="D20" s="3"/>
      <c r="E20" s="11"/>
      <c r="G20" s="9"/>
      <c r="H20" s="10"/>
      <c r="I20" s="17" t="s">
        <v>30</v>
      </c>
      <c r="J20" s="140">
        <f>SUM(J15:J19)</f>
        <v>0</v>
      </c>
      <c r="K20" s="145">
        <f>SUM(K15:K19)</f>
        <v>0</v>
      </c>
      <c r="N20" s="4"/>
    </row>
    <row r="21" spans="1:15" x14ac:dyDescent="0.25">
      <c r="A21" s="9"/>
      <c r="B21" s="10" t="s">
        <v>37</v>
      </c>
      <c r="C21" s="10"/>
      <c r="D21" s="3">
        <v>0</v>
      </c>
      <c r="E21" s="11">
        <v>0</v>
      </c>
      <c r="G21" s="20" t="s">
        <v>13</v>
      </c>
      <c r="H21" s="10"/>
      <c r="I21" s="10"/>
      <c r="J21" s="3"/>
      <c r="K21" s="11"/>
    </row>
    <row r="22" spans="1:15" x14ac:dyDescent="0.25">
      <c r="A22" s="9"/>
      <c r="B22" s="10" t="s">
        <v>4</v>
      </c>
      <c r="C22" s="10"/>
      <c r="D22" s="3">
        <v>0</v>
      </c>
      <c r="E22" s="11">
        <v>0</v>
      </c>
      <c r="G22" s="9"/>
      <c r="H22" s="10" t="s">
        <v>19</v>
      </c>
      <c r="I22" s="10"/>
      <c r="J22" s="3"/>
      <c r="K22" s="11"/>
    </row>
    <row r="23" spans="1:15" x14ac:dyDescent="0.25">
      <c r="A23" s="9"/>
      <c r="B23" s="10" t="s">
        <v>5</v>
      </c>
      <c r="C23" s="10"/>
      <c r="D23" s="2">
        <v>0</v>
      </c>
      <c r="E23" s="21">
        <v>0</v>
      </c>
      <c r="G23" s="9"/>
      <c r="H23" s="10"/>
      <c r="I23" s="10" t="s">
        <v>14</v>
      </c>
      <c r="J23" s="3">
        <v>500</v>
      </c>
      <c r="K23" s="11">
        <v>500</v>
      </c>
    </row>
    <row r="24" spans="1:15" x14ac:dyDescent="0.25">
      <c r="A24" s="9"/>
      <c r="B24" s="10"/>
      <c r="C24" s="10"/>
      <c r="D24" s="44">
        <f>SUM(D21:D23)</f>
        <v>0</v>
      </c>
      <c r="E24" s="72">
        <f>SUM(E21:E23)</f>
        <v>0</v>
      </c>
      <c r="G24" s="9"/>
      <c r="H24" s="10"/>
      <c r="I24" s="10" t="s">
        <v>15</v>
      </c>
      <c r="J24" s="3">
        <v>0</v>
      </c>
      <c r="K24" s="11">
        <f>J24+D13-D32</f>
        <v>0</v>
      </c>
    </row>
    <row r="25" spans="1:15" x14ac:dyDescent="0.25">
      <c r="A25" s="9"/>
      <c r="B25" s="135" t="s">
        <v>221</v>
      </c>
      <c r="C25" s="10"/>
      <c r="D25" s="44"/>
      <c r="E25" s="45"/>
      <c r="G25" s="9"/>
      <c r="H25" s="10"/>
      <c r="I25" s="10" t="s">
        <v>16</v>
      </c>
      <c r="J25" s="2">
        <v>0</v>
      </c>
      <c r="K25" s="21">
        <v>0</v>
      </c>
      <c r="O25" s="4"/>
    </row>
    <row r="26" spans="1:15" x14ac:dyDescent="0.25">
      <c r="A26" s="9"/>
      <c r="B26" s="10" t="s">
        <v>12</v>
      </c>
      <c r="C26" s="10"/>
      <c r="D26" s="3"/>
      <c r="E26" s="11"/>
      <c r="F26" s="1"/>
      <c r="G26" s="9"/>
      <c r="H26" s="10"/>
      <c r="I26" s="10"/>
      <c r="J26" s="44">
        <f>SUM(J23:J25)</f>
        <v>500</v>
      </c>
      <c r="K26" s="72">
        <f>SUM(K23:K25)</f>
        <v>500</v>
      </c>
      <c r="O26" s="4"/>
    </row>
    <row r="27" spans="1:15" x14ac:dyDescent="0.25">
      <c r="A27" s="9"/>
      <c r="B27" s="10"/>
      <c r="C27" s="10" t="s">
        <v>32</v>
      </c>
      <c r="D27" s="3">
        <v>0</v>
      </c>
      <c r="E27" s="11">
        <v>0</v>
      </c>
      <c r="F27" s="1"/>
      <c r="G27" s="9"/>
      <c r="H27" s="10" t="s">
        <v>20</v>
      </c>
      <c r="I27" s="10"/>
      <c r="J27" s="3"/>
      <c r="K27" s="11"/>
    </row>
    <row r="28" spans="1:15" x14ac:dyDescent="0.25">
      <c r="A28" s="9"/>
      <c r="B28" s="10"/>
      <c r="C28" s="43" t="s">
        <v>15</v>
      </c>
      <c r="D28" s="44">
        <v>0</v>
      </c>
      <c r="E28" s="45">
        <v>0</v>
      </c>
      <c r="F28" s="1"/>
      <c r="G28" s="9"/>
      <c r="H28" s="10"/>
      <c r="I28" s="53" t="s">
        <v>28</v>
      </c>
      <c r="J28" s="161">
        <f>J11-J20-J26</f>
        <v>13521</v>
      </c>
      <c r="K28" s="159">
        <f>K11-K20-K26</f>
        <v>13563</v>
      </c>
      <c r="L28" s="57">
        <v>42</v>
      </c>
    </row>
    <row r="29" spans="1:15" x14ac:dyDescent="0.25">
      <c r="A29" s="9"/>
      <c r="B29" s="10"/>
      <c r="C29" s="43" t="s">
        <v>377</v>
      </c>
      <c r="D29" s="44">
        <v>0</v>
      </c>
      <c r="E29" s="45">
        <v>0</v>
      </c>
      <c r="F29" s="1"/>
      <c r="G29" s="9"/>
      <c r="H29" s="10"/>
      <c r="I29" s="17" t="s">
        <v>31</v>
      </c>
      <c r="J29" s="140">
        <f>J26+J28</f>
        <v>14021</v>
      </c>
      <c r="K29" s="141">
        <f>K28+K26</f>
        <v>14063</v>
      </c>
      <c r="N29" s="4"/>
    </row>
    <row r="30" spans="1:15" x14ac:dyDescent="0.25">
      <c r="A30" s="9"/>
      <c r="B30" s="10" t="s">
        <v>35</v>
      </c>
      <c r="C30" s="10"/>
      <c r="D30" s="3"/>
      <c r="E30" s="11"/>
      <c r="G30" s="9"/>
      <c r="H30" s="10"/>
      <c r="I30" s="10"/>
      <c r="J30" s="3"/>
      <c r="K30" s="11"/>
      <c r="M30" s="4"/>
      <c r="O30" s="4"/>
    </row>
    <row r="31" spans="1:15" x14ac:dyDescent="0.25">
      <c r="A31" s="9"/>
      <c r="B31" s="10"/>
      <c r="C31" s="10" t="s">
        <v>32</v>
      </c>
      <c r="D31" s="3">
        <v>0</v>
      </c>
      <c r="E31" s="11">
        <v>0</v>
      </c>
      <c r="G31" s="12"/>
      <c r="H31" s="13"/>
      <c r="I31" s="14" t="s">
        <v>39</v>
      </c>
      <c r="J31" s="79">
        <f>J20+J29</f>
        <v>14021</v>
      </c>
      <c r="K31" s="142">
        <f>K20+K29</f>
        <v>14063</v>
      </c>
    </row>
    <row r="32" spans="1:15" x14ac:dyDescent="0.25">
      <c r="A32" s="9"/>
      <c r="B32" s="10"/>
      <c r="C32" s="10" t="s">
        <v>15</v>
      </c>
      <c r="D32" s="2">
        <v>0</v>
      </c>
      <c r="E32" s="21">
        <v>0</v>
      </c>
    </row>
    <row r="33" spans="1:7" x14ac:dyDescent="0.25">
      <c r="A33" s="9"/>
      <c r="B33" s="10"/>
      <c r="C33" s="10"/>
      <c r="D33" s="44">
        <f>SUM(D27:D32)</f>
        <v>0</v>
      </c>
      <c r="E33" s="72">
        <f>SUM(E27:E32)</f>
        <v>0</v>
      </c>
      <c r="F33" s="10"/>
      <c r="G33" s="10"/>
    </row>
    <row r="34" spans="1:7" x14ac:dyDescent="0.25">
      <c r="A34" s="9"/>
      <c r="B34" s="10"/>
      <c r="C34" s="10"/>
      <c r="D34" s="3"/>
      <c r="E34" s="11"/>
      <c r="G34" s="10"/>
    </row>
    <row r="35" spans="1:7" x14ac:dyDescent="0.25">
      <c r="A35" s="12"/>
      <c r="B35" s="13"/>
      <c r="C35" s="103" t="s">
        <v>181</v>
      </c>
      <c r="D35" s="79">
        <f>D24+D33</f>
        <v>0</v>
      </c>
      <c r="E35" s="142">
        <f>E33+E24</f>
        <v>0</v>
      </c>
    </row>
    <row r="36" spans="1:7" x14ac:dyDescent="0.25">
      <c r="D36" s="3"/>
      <c r="E36" s="2"/>
      <c r="F36" s="10"/>
    </row>
    <row r="37" spans="1:7" x14ac:dyDescent="0.25">
      <c r="A37" s="48"/>
      <c r="B37" s="49"/>
      <c r="C37" s="107" t="s">
        <v>321</v>
      </c>
      <c r="D37" s="50">
        <f>D17-D35</f>
        <v>2021</v>
      </c>
      <c r="E37" s="51">
        <f>E17-E35</f>
        <v>2063</v>
      </c>
      <c r="F37" s="57">
        <v>42</v>
      </c>
    </row>
    <row r="38" spans="1:7" x14ac:dyDescent="0.25">
      <c r="D38" s="3"/>
    </row>
  </sheetData>
  <mergeCells count="4">
    <mergeCell ref="G2:K2"/>
    <mergeCell ref="N13:N14"/>
    <mergeCell ref="A2:E2"/>
    <mergeCell ref="A1:N1"/>
  </mergeCells>
  <printOptions horizontalCentered="1"/>
  <pageMargins left="0.25" right="0.25" top="0.5" bottom="0.5" header="0.3" footer="0.3"/>
  <pageSetup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1 How to Use This Workbook</vt:lpstr>
      <vt:lpstr>2 Terms</vt:lpstr>
      <vt:lpstr>3 Beginning of Year</vt:lpstr>
      <vt:lpstr>4 Release Deferred Dues Income</vt:lpstr>
      <vt:lpstr>5 Deposits and Payments </vt:lpstr>
      <vt:lpstr>6 Dues Check to Branch in Year</vt:lpstr>
      <vt:lpstr>7 Dues to Branch for Next Yr</vt:lpstr>
      <vt:lpstr>8 Pay CA and Nat Dues as Agent</vt:lpstr>
      <vt:lpstr>9 Deposit Branch dues from AAUW</vt:lpstr>
      <vt:lpstr>10 Member Event</vt:lpstr>
      <vt:lpstr>11 Fundraiser</vt:lpstr>
      <vt:lpstr>12 Tax Deductions &amp; Fundraisers</vt:lpstr>
      <vt:lpstr>13 Fundraiser Net Sheet </vt:lpstr>
      <vt:lpstr>14 Apply Funds to Projects</vt:lpstr>
      <vt:lpstr>15 Reconcile Bank Statement</vt:lpstr>
      <vt:lpstr>16 Month-End Activity Report</vt:lpstr>
      <vt:lpstr>17 Act to Bud Report</vt:lpstr>
      <vt:lpstr>18 Funds Report</vt:lpstr>
      <vt:lpstr>19 Year End Financial Report</vt:lpstr>
      <vt:lpstr> 20 Budget Creation</vt:lpstr>
      <vt:lpstr>21 Tax, DOJ, Sec of State Forms</vt:lpstr>
      <vt:lpstr>22 Additional Resources</vt:lpstr>
      <vt:lpstr>' 20 Budget Creation'!Print_Area</vt:lpstr>
      <vt:lpstr>'1 How to Use This Workbook'!Print_Area</vt:lpstr>
      <vt:lpstr>'10 Member Event'!Print_Area</vt:lpstr>
      <vt:lpstr>'11 Fundraiser'!Print_Area</vt:lpstr>
      <vt:lpstr>'12 Tax Deductions &amp; Fundraisers'!Print_Area</vt:lpstr>
      <vt:lpstr>'13 Fundraiser Net Sheet '!Print_Area</vt:lpstr>
      <vt:lpstr>'14 Apply Funds to Projects'!Print_Area</vt:lpstr>
      <vt:lpstr>'15 Reconcile Bank Statement'!Print_Area</vt:lpstr>
      <vt:lpstr>'16 Month-End Activity Report'!Print_Area</vt:lpstr>
      <vt:lpstr>'17 Act to Bud Report'!Print_Area</vt:lpstr>
      <vt:lpstr>'18 Funds Report'!Print_Area</vt:lpstr>
      <vt:lpstr>'19 Year End Financial Report'!Print_Area</vt:lpstr>
      <vt:lpstr>'2 Terms'!Print_Area</vt:lpstr>
      <vt:lpstr>'21 Tax, DOJ, Sec of State Forms'!Print_Area</vt:lpstr>
      <vt:lpstr>'22 Additional Resources'!Print_Area</vt:lpstr>
      <vt:lpstr>'3 Beginning of Year'!Print_Area</vt:lpstr>
      <vt:lpstr>'4 Release Deferred Dues Income'!Print_Area</vt:lpstr>
      <vt:lpstr>'5 Deposits and Payments '!Print_Area</vt:lpstr>
      <vt:lpstr>'6 Dues Check to Branch in Year'!Print_Area</vt:lpstr>
      <vt:lpstr>'7 Dues to Branch for Next Yr'!Print_Area</vt:lpstr>
      <vt:lpstr>'8 Pay CA and Nat Dues as Agent'!Print_Area</vt:lpstr>
      <vt:lpstr>'9 Deposit Branch dues from AAUW'!Print_Area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Ritter</dc:creator>
  <cp:lastModifiedBy>Christine Ritter</cp:lastModifiedBy>
  <cp:lastPrinted>2021-05-29T01:52:11Z</cp:lastPrinted>
  <dcterms:created xsi:type="dcterms:W3CDTF">2021-04-05T19:23:37Z</dcterms:created>
  <dcterms:modified xsi:type="dcterms:W3CDTF">2021-06-01T18:06:57Z</dcterms:modified>
</cp:coreProperties>
</file>